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CUENTA PUBLICA AMANALCO 2021\MODULO 2\"/>
    </mc:Choice>
  </mc:AlternateContent>
  <bookViews>
    <workbookView xWindow="0" yWindow="0" windowWidth="20490" windowHeight="73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2" i="1" l="1"/>
  <c r="A471" i="1"/>
  <c r="J470" i="1"/>
  <c r="N470" i="1" s="1"/>
  <c r="A470" i="1"/>
  <c r="J469" i="1"/>
  <c r="N469" i="1" s="1"/>
  <c r="A469" i="1"/>
  <c r="J468" i="1"/>
  <c r="N468" i="1" s="1"/>
  <c r="A468" i="1"/>
  <c r="J467" i="1"/>
  <c r="N467" i="1" s="1"/>
  <c r="A467" i="1"/>
  <c r="J466" i="1"/>
  <c r="N466" i="1" s="1"/>
  <c r="A466" i="1"/>
  <c r="J465" i="1"/>
  <c r="N465" i="1" s="1"/>
  <c r="A465" i="1"/>
  <c r="J464" i="1"/>
  <c r="N464" i="1" s="1"/>
  <c r="A464" i="1"/>
  <c r="J463" i="1"/>
  <c r="N463" i="1" s="1"/>
  <c r="A463" i="1"/>
  <c r="L462" i="1"/>
  <c r="K462" i="1"/>
  <c r="I462" i="1"/>
  <c r="H462" i="1"/>
  <c r="J462" i="1" s="1"/>
  <c r="A462" i="1"/>
  <c r="L461" i="1"/>
  <c r="N461" i="1" s="1"/>
  <c r="K461" i="1"/>
  <c r="I461" i="1"/>
  <c r="H461" i="1"/>
  <c r="J461" i="1" s="1"/>
  <c r="A461" i="1"/>
  <c r="L460" i="1"/>
  <c r="N460" i="1" s="1"/>
  <c r="K460" i="1"/>
  <c r="I460" i="1"/>
  <c r="H460" i="1"/>
  <c r="J460" i="1" s="1"/>
  <c r="A460" i="1"/>
  <c r="J459" i="1"/>
  <c r="N459" i="1" s="1"/>
  <c r="A459" i="1"/>
  <c r="L458" i="1"/>
  <c r="N458" i="1" s="1"/>
  <c r="K458" i="1"/>
  <c r="I458" i="1"/>
  <c r="H458" i="1"/>
  <c r="J458" i="1" s="1"/>
  <c r="A458" i="1"/>
  <c r="L457" i="1"/>
  <c r="N457" i="1" s="1"/>
  <c r="K457" i="1"/>
  <c r="K456" i="1" s="1"/>
  <c r="I457" i="1"/>
  <c r="H457" i="1"/>
  <c r="J457" i="1" s="1"/>
  <c r="A457" i="1"/>
  <c r="L456" i="1"/>
  <c r="N456" i="1" s="1"/>
  <c r="I456" i="1"/>
  <c r="I471" i="1" s="1"/>
  <c r="H456" i="1"/>
  <c r="J456" i="1" s="1"/>
  <c r="A456" i="1"/>
  <c r="J455" i="1"/>
  <c r="N455" i="1" s="1"/>
  <c r="A455" i="1"/>
  <c r="L454" i="1"/>
  <c r="N454" i="1" s="1"/>
  <c r="K454" i="1"/>
  <c r="K453" i="1" s="1"/>
  <c r="K452" i="1" s="1"/>
  <c r="I454" i="1"/>
  <c r="H454" i="1"/>
  <c r="J454" i="1" s="1"/>
  <c r="A454" i="1"/>
  <c r="L453" i="1"/>
  <c r="N453" i="1" s="1"/>
  <c r="I453" i="1"/>
  <c r="H453" i="1"/>
  <c r="J453" i="1" s="1"/>
  <c r="A453" i="1"/>
  <c r="L452" i="1"/>
  <c r="I452" i="1"/>
  <c r="H452" i="1"/>
  <c r="J452" i="1" s="1"/>
  <c r="A452" i="1"/>
  <c r="J451" i="1"/>
  <c r="N451" i="1" s="1"/>
  <c r="A451" i="1"/>
  <c r="L450" i="1"/>
  <c r="N450" i="1" s="1"/>
  <c r="K450" i="1"/>
  <c r="I450" i="1"/>
  <c r="H450" i="1"/>
  <c r="J450" i="1" s="1"/>
  <c r="A450" i="1"/>
  <c r="L449" i="1"/>
  <c r="K449" i="1"/>
  <c r="I449" i="1"/>
  <c r="H449" i="1"/>
  <c r="J449" i="1" s="1"/>
  <c r="A449" i="1"/>
  <c r="L448" i="1"/>
  <c r="N448" i="1" s="1"/>
  <c r="K448" i="1"/>
  <c r="I448" i="1"/>
  <c r="H448" i="1"/>
  <c r="J448" i="1" s="1"/>
  <c r="A448" i="1"/>
  <c r="J447" i="1"/>
  <c r="N447" i="1" s="1"/>
  <c r="A447" i="1"/>
  <c r="L446" i="1"/>
  <c r="K446" i="1"/>
  <c r="I446" i="1"/>
  <c r="H446" i="1"/>
  <c r="J446" i="1" s="1"/>
  <c r="A446" i="1"/>
  <c r="L445" i="1"/>
  <c r="N445" i="1" s="1"/>
  <c r="K445" i="1"/>
  <c r="I445" i="1"/>
  <c r="H445" i="1"/>
  <c r="J445" i="1" s="1"/>
  <c r="A445" i="1"/>
  <c r="L444" i="1"/>
  <c r="N444" i="1" s="1"/>
  <c r="K444" i="1"/>
  <c r="I444" i="1"/>
  <c r="H444" i="1"/>
  <c r="J444" i="1" s="1"/>
  <c r="A444" i="1"/>
  <c r="J443" i="1"/>
  <c r="N443" i="1" s="1"/>
  <c r="A443" i="1"/>
  <c r="L442" i="1"/>
  <c r="N442" i="1" s="1"/>
  <c r="K442" i="1"/>
  <c r="I442" i="1"/>
  <c r="H442" i="1"/>
  <c r="J442" i="1" s="1"/>
  <c r="A442" i="1"/>
  <c r="L441" i="1"/>
  <c r="N441" i="1" s="1"/>
  <c r="K441" i="1"/>
  <c r="K440" i="1" s="1"/>
  <c r="I441" i="1"/>
  <c r="H441" i="1"/>
  <c r="J441" i="1" s="1"/>
  <c r="A441" i="1"/>
  <c r="L440" i="1"/>
  <c r="N440" i="1" s="1"/>
  <c r="I440" i="1"/>
  <c r="H440" i="1"/>
  <c r="J440" i="1" s="1"/>
  <c r="A440" i="1"/>
  <c r="J439" i="1"/>
  <c r="N439" i="1" s="1"/>
  <c r="A439" i="1"/>
  <c r="L438" i="1"/>
  <c r="N438" i="1" s="1"/>
  <c r="K438" i="1"/>
  <c r="K437" i="1" s="1"/>
  <c r="K436" i="1" s="1"/>
  <c r="K435" i="1" s="1"/>
  <c r="I438" i="1"/>
  <c r="H438" i="1"/>
  <c r="J438" i="1" s="1"/>
  <c r="A438" i="1"/>
  <c r="L437" i="1"/>
  <c r="N437" i="1" s="1"/>
  <c r="I437" i="1"/>
  <c r="H437" i="1"/>
  <c r="J437" i="1" s="1"/>
  <c r="A437" i="1"/>
  <c r="L436" i="1"/>
  <c r="I436" i="1"/>
  <c r="H436" i="1"/>
  <c r="J436" i="1" s="1"/>
  <c r="A436" i="1"/>
  <c r="L435" i="1"/>
  <c r="N435" i="1" s="1"/>
  <c r="I435" i="1"/>
  <c r="H435" i="1"/>
  <c r="J435" i="1" s="1"/>
  <c r="A435" i="1"/>
  <c r="A434" i="1"/>
  <c r="J433" i="1"/>
  <c r="A433" i="1"/>
  <c r="J432" i="1"/>
  <c r="A432" i="1"/>
  <c r="J431" i="1"/>
  <c r="A431" i="1"/>
  <c r="J430" i="1"/>
  <c r="A430" i="1"/>
  <c r="J429" i="1"/>
  <c r="A429" i="1"/>
  <c r="J428" i="1"/>
  <c r="A428" i="1"/>
  <c r="L427" i="1"/>
  <c r="K427" i="1"/>
  <c r="I427" i="1"/>
  <c r="I426" i="1" s="1"/>
  <c r="I425" i="1" s="1"/>
  <c r="I424" i="1" s="1"/>
  <c r="I434" i="1" s="1"/>
  <c r="H427" i="1"/>
  <c r="A427" i="1"/>
  <c r="L426" i="1"/>
  <c r="K426" i="1"/>
  <c r="K425" i="1" s="1"/>
  <c r="A426" i="1"/>
  <c r="A425" i="1"/>
  <c r="K424" i="1"/>
  <c r="K434" i="1" s="1"/>
  <c r="A424" i="1"/>
  <c r="H423" i="1"/>
  <c r="A423" i="1"/>
  <c r="J422" i="1"/>
  <c r="N422" i="1" s="1"/>
  <c r="A422" i="1"/>
  <c r="L421" i="1"/>
  <c r="K421" i="1"/>
  <c r="K420" i="1" s="1"/>
  <c r="K423" i="1" s="1"/>
  <c r="I421" i="1"/>
  <c r="I420" i="1" s="1"/>
  <c r="H421" i="1"/>
  <c r="A421" i="1"/>
  <c r="L420" i="1"/>
  <c r="H420" i="1"/>
  <c r="A420" i="1"/>
  <c r="H419" i="1"/>
  <c r="A419" i="1"/>
  <c r="H418" i="1"/>
  <c r="A418" i="1"/>
  <c r="A417" i="1"/>
  <c r="J416" i="1"/>
  <c r="N416" i="1" s="1"/>
  <c r="A416" i="1"/>
  <c r="L415" i="1"/>
  <c r="K415" i="1"/>
  <c r="K414" i="1" s="1"/>
  <c r="I415" i="1"/>
  <c r="H415" i="1"/>
  <c r="J415" i="1" s="1"/>
  <c r="A415" i="1"/>
  <c r="L414" i="1"/>
  <c r="N414" i="1" s="1"/>
  <c r="I414" i="1"/>
  <c r="I417" i="1" s="1"/>
  <c r="H414" i="1"/>
  <c r="J414" i="1" s="1"/>
  <c r="A414" i="1"/>
  <c r="L413" i="1"/>
  <c r="I413" i="1"/>
  <c r="H413" i="1"/>
  <c r="J413" i="1" s="1"/>
  <c r="A413" i="1"/>
  <c r="L412" i="1"/>
  <c r="N412" i="1" s="1"/>
  <c r="I412" i="1"/>
  <c r="H412" i="1"/>
  <c r="J412" i="1" s="1"/>
  <c r="A412" i="1"/>
  <c r="A411" i="1"/>
  <c r="J410" i="1"/>
  <c r="N410" i="1" s="1"/>
  <c r="A410" i="1"/>
  <c r="L409" i="1"/>
  <c r="K409" i="1"/>
  <c r="K408" i="1" s="1"/>
  <c r="K407" i="1" s="1"/>
  <c r="I409" i="1"/>
  <c r="H409" i="1"/>
  <c r="J409" i="1" s="1"/>
  <c r="A409" i="1"/>
  <c r="L408" i="1"/>
  <c r="N408" i="1" s="1"/>
  <c r="I408" i="1"/>
  <c r="H408" i="1"/>
  <c r="J408" i="1" s="1"/>
  <c r="A408" i="1"/>
  <c r="L407" i="1"/>
  <c r="I407" i="1"/>
  <c r="I411" i="1" s="1"/>
  <c r="H407" i="1"/>
  <c r="J407" i="1" s="1"/>
  <c r="A407" i="1"/>
  <c r="J406" i="1"/>
  <c r="N406" i="1" s="1"/>
  <c r="A406" i="1"/>
  <c r="L405" i="1"/>
  <c r="N405" i="1" s="1"/>
  <c r="K405" i="1"/>
  <c r="I405" i="1"/>
  <c r="H405" i="1"/>
  <c r="J405" i="1" s="1"/>
  <c r="A405" i="1"/>
  <c r="L404" i="1"/>
  <c r="K404" i="1"/>
  <c r="K403" i="1" s="1"/>
  <c r="I404" i="1"/>
  <c r="H404" i="1"/>
  <c r="J404" i="1" s="1"/>
  <c r="A404" i="1"/>
  <c r="L403" i="1"/>
  <c r="N403" i="1" s="1"/>
  <c r="I403" i="1"/>
  <c r="H403" i="1"/>
  <c r="J403" i="1" s="1"/>
  <c r="A403" i="1"/>
  <c r="J402" i="1"/>
  <c r="N402" i="1" s="1"/>
  <c r="A402" i="1"/>
  <c r="L401" i="1"/>
  <c r="K401" i="1"/>
  <c r="K400" i="1" s="1"/>
  <c r="K399" i="1" s="1"/>
  <c r="I401" i="1"/>
  <c r="H401" i="1"/>
  <c r="J401" i="1" s="1"/>
  <c r="A401" i="1"/>
  <c r="L400" i="1"/>
  <c r="N400" i="1" s="1"/>
  <c r="I400" i="1"/>
  <c r="H400" i="1"/>
  <c r="J400" i="1" s="1"/>
  <c r="A400" i="1"/>
  <c r="L399" i="1"/>
  <c r="I399" i="1"/>
  <c r="H399" i="1"/>
  <c r="J399" i="1" s="1"/>
  <c r="A399" i="1"/>
  <c r="J398" i="1"/>
  <c r="N398" i="1" s="1"/>
  <c r="A398" i="1"/>
  <c r="L397" i="1"/>
  <c r="N397" i="1" s="1"/>
  <c r="K397" i="1"/>
  <c r="I397" i="1"/>
  <c r="H397" i="1"/>
  <c r="J397" i="1" s="1"/>
  <c r="A397" i="1"/>
  <c r="L396" i="1"/>
  <c r="K396" i="1"/>
  <c r="K395" i="1" s="1"/>
  <c r="I396" i="1"/>
  <c r="H396" i="1"/>
  <c r="J396" i="1" s="1"/>
  <c r="A396" i="1"/>
  <c r="L395" i="1"/>
  <c r="N395" i="1" s="1"/>
  <c r="I395" i="1"/>
  <c r="H395" i="1"/>
  <c r="J395" i="1" s="1"/>
  <c r="A395" i="1"/>
  <c r="J394" i="1"/>
  <c r="N394" i="1" s="1"/>
  <c r="A394" i="1"/>
  <c r="L393" i="1"/>
  <c r="K393" i="1"/>
  <c r="K392" i="1" s="1"/>
  <c r="K391" i="1" s="1"/>
  <c r="K390" i="1" s="1"/>
  <c r="I393" i="1"/>
  <c r="H393" i="1"/>
  <c r="J393" i="1" s="1"/>
  <c r="A393" i="1"/>
  <c r="L392" i="1"/>
  <c r="N392" i="1" s="1"/>
  <c r="I392" i="1"/>
  <c r="H392" i="1"/>
  <c r="J392" i="1" s="1"/>
  <c r="A392" i="1"/>
  <c r="L391" i="1"/>
  <c r="I391" i="1"/>
  <c r="H391" i="1"/>
  <c r="J391" i="1" s="1"/>
  <c r="A391" i="1"/>
  <c r="L390" i="1"/>
  <c r="N390" i="1" s="1"/>
  <c r="I390" i="1"/>
  <c r="H390" i="1"/>
  <c r="J390" i="1" s="1"/>
  <c r="A390" i="1"/>
  <c r="A389" i="1"/>
  <c r="J388" i="1"/>
  <c r="N388" i="1" s="1"/>
  <c r="A388" i="1"/>
  <c r="L387" i="1"/>
  <c r="K387" i="1"/>
  <c r="K386" i="1" s="1"/>
  <c r="K385" i="1" s="1"/>
  <c r="I387" i="1"/>
  <c r="H387" i="1"/>
  <c r="J387" i="1" s="1"/>
  <c r="A387" i="1"/>
  <c r="L386" i="1"/>
  <c r="N386" i="1" s="1"/>
  <c r="I386" i="1"/>
  <c r="H386" i="1"/>
  <c r="J386" i="1" s="1"/>
  <c r="A386" i="1"/>
  <c r="L385" i="1"/>
  <c r="I385" i="1"/>
  <c r="I389" i="1" s="1"/>
  <c r="H385" i="1"/>
  <c r="J385" i="1" s="1"/>
  <c r="A385" i="1"/>
  <c r="J384" i="1"/>
  <c r="N384" i="1" s="1"/>
  <c r="A384" i="1"/>
  <c r="L383" i="1"/>
  <c r="N383" i="1" s="1"/>
  <c r="K383" i="1"/>
  <c r="I383" i="1"/>
  <c r="H383" i="1"/>
  <c r="J383" i="1" s="1"/>
  <c r="A383" i="1"/>
  <c r="L382" i="1"/>
  <c r="K382" i="1"/>
  <c r="K381" i="1" s="1"/>
  <c r="I382" i="1"/>
  <c r="H382" i="1"/>
  <c r="J382" i="1" s="1"/>
  <c r="A382" i="1"/>
  <c r="L381" i="1"/>
  <c r="L380" i="1" s="1"/>
  <c r="I381" i="1"/>
  <c r="H381" i="1"/>
  <c r="J381" i="1" s="1"/>
  <c r="A381" i="1"/>
  <c r="K380" i="1"/>
  <c r="I380" i="1"/>
  <c r="H380" i="1"/>
  <c r="J380" i="1" s="1"/>
  <c r="A380" i="1"/>
  <c r="A379" i="1"/>
  <c r="A378" i="1"/>
  <c r="J377" i="1"/>
  <c r="A377" i="1"/>
  <c r="L376" i="1"/>
  <c r="L375" i="1" s="1"/>
  <c r="K376" i="1"/>
  <c r="I376" i="1"/>
  <c r="H376" i="1"/>
  <c r="J376" i="1" s="1"/>
  <c r="A376" i="1"/>
  <c r="K375" i="1"/>
  <c r="K374" i="1" s="1"/>
  <c r="I375" i="1"/>
  <c r="H375" i="1"/>
  <c r="J375" i="1" s="1"/>
  <c r="A375" i="1"/>
  <c r="L374" i="1"/>
  <c r="I374" i="1"/>
  <c r="A374" i="1"/>
  <c r="J373" i="1"/>
  <c r="A373" i="1"/>
  <c r="L372" i="1"/>
  <c r="K372" i="1"/>
  <c r="K371" i="1" s="1"/>
  <c r="K370" i="1" s="1"/>
  <c r="I372" i="1"/>
  <c r="H372" i="1"/>
  <c r="J372" i="1" s="1"/>
  <c r="A372" i="1"/>
  <c r="L371" i="1"/>
  <c r="I371" i="1"/>
  <c r="A371" i="1"/>
  <c r="I370" i="1"/>
  <c r="A370" i="1"/>
  <c r="J369" i="1"/>
  <c r="A369" i="1"/>
  <c r="J368" i="1"/>
  <c r="A368" i="1"/>
  <c r="L367" i="1"/>
  <c r="L366" i="1" s="1"/>
  <c r="K367" i="1"/>
  <c r="I367" i="1"/>
  <c r="H367" i="1"/>
  <c r="J367" i="1" s="1"/>
  <c r="A367" i="1"/>
  <c r="K366" i="1"/>
  <c r="K365" i="1" s="1"/>
  <c r="K360" i="1" s="1"/>
  <c r="I366" i="1"/>
  <c r="H366" i="1"/>
  <c r="J366" i="1" s="1"/>
  <c r="A366" i="1"/>
  <c r="L365" i="1"/>
  <c r="I365" i="1"/>
  <c r="I360" i="1" s="1"/>
  <c r="A365" i="1"/>
  <c r="J364" i="1"/>
  <c r="N363" i="1"/>
  <c r="L363" i="1"/>
  <c r="M363" i="1" s="1"/>
  <c r="K363" i="1"/>
  <c r="K362" i="1" s="1"/>
  <c r="K361" i="1" s="1"/>
  <c r="J363" i="1"/>
  <c r="I363" i="1"/>
  <c r="H363" i="1"/>
  <c r="A363" i="1"/>
  <c r="L362" i="1"/>
  <c r="J362" i="1"/>
  <c r="N362" i="1" s="1"/>
  <c r="I362" i="1"/>
  <c r="H362" i="1"/>
  <c r="A362" i="1"/>
  <c r="N361" i="1"/>
  <c r="L361" i="1"/>
  <c r="J361" i="1"/>
  <c r="I361" i="1"/>
  <c r="I378" i="1" s="1"/>
  <c r="H361" i="1"/>
  <c r="A361" i="1"/>
  <c r="A360" i="1"/>
  <c r="A359" i="1"/>
  <c r="N358" i="1"/>
  <c r="J358" i="1"/>
  <c r="M358" i="1" s="1"/>
  <c r="A358" i="1"/>
  <c r="N357" i="1"/>
  <c r="J357" i="1"/>
  <c r="M357" i="1" s="1"/>
  <c r="A357" i="1"/>
  <c r="N356" i="1"/>
  <c r="J356" i="1"/>
  <c r="M356" i="1" s="1"/>
  <c r="A356" i="1"/>
  <c r="N355" i="1"/>
  <c r="J355" i="1"/>
  <c r="M355" i="1" s="1"/>
  <c r="A355" i="1"/>
  <c r="N354" i="1"/>
  <c r="J354" i="1"/>
  <c r="M354" i="1" s="1"/>
  <c r="A354" i="1"/>
  <c r="N353" i="1"/>
  <c r="J353" i="1"/>
  <c r="M353" i="1" s="1"/>
  <c r="A353" i="1"/>
  <c r="N352" i="1"/>
  <c r="J352" i="1"/>
  <c r="M352" i="1" s="1"/>
  <c r="A352" i="1"/>
  <c r="N351" i="1"/>
  <c r="J351" i="1"/>
  <c r="M351" i="1" s="1"/>
  <c r="A351" i="1"/>
  <c r="N350" i="1"/>
  <c r="J350" i="1"/>
  <c r="M350" i="1" s="1"/>
  <c r="A350" i="1"/>
  <c r="N349" i="1"/>
  <c r="J349" i="1"/>
  <c r="M349" i="1" s="1"/>
  <c r="A349" i="1"/>
  <c r="N348" i="1"/>
  <c r="J348" i="1"/>
  <c r="M348" i="1" s="1"/>
  <c r="A348" i="1"/>
  <c r="N347" i="1"/>
  <c r="J347" i="1"/>
  <c r="M347" i="1" s="1"/>
  <c r="A347" i="1"/>
  <c r="N346" i="1"/>
  <c r="J346" i="1"/>
  <c r="M346" i="1" s="1"/>
  <c r="A346" i="1"/>
  <c r="N345" i="1"/>
  <c r="J345" i="1"/>
  <c r="M345" i="1" s="1"/>
  <c r="A345" i="1"/>
  <c r="N344" i="1"/>
  <c r="J344" i="1"/>
  <c r="M344" i="1" s="1"/>
  <c r="A344" i="1"/>
  <c r="N343" i="1"/>
  <c r="J343" i="1"/>
  <c r="M343" i="1" s="1"/>
  <c r="A343" i="1"/>
  <c r="N342" i="1"/>
  <c r="J342" i="1"/>
  <c r="M342" i="1" s="1"/>
  <c r="A342" i="1"/>
  <c r="N341" i="1"/>
  <c r="J341" i="1"/>
  <c r="M341" i="1" s="1"/>
  <c r="A341" i="1"/>
  <c r="N340" i="1"/>
  <c r="J340" i="1"/>
  <c r="M340" i="1" s="1"/>
  <c r="A340" i="1"/>
  <c r="N339" i="1"/>
  <c r="J339" i="1"/>
  <c r="M339" i="1" s="1"/>
  <c r="A339" i="1"/>
  <c r="N338" i="1"/>
  <c r="J338" i="1"/>
  <c r="M338" i="1" s="1"/>
  <c r="A338" i="1"/>
  <c r="N337" i="1"/>
  <c r="J337" i="1"/>
  <c r="M337" i="1" s="1"/>
  <c r="A337" i="1"/>
  <c r="L336" i="1"/>
  <c r="K336" i="1"/>
  <c r="J336" i="1"/>
  <c r="N336" i="1" s="1"/>
  <c r="I336" i="1"/>
  <c r="H336" i="1"/>
  <c r="A336" i="1"/>
  <c r="N335" i="1"/>
  <c r="L335" i="1"/>
  <c r="K335" i="1"/>
  <c r="K334" i="1" s="1"/>
  <c r="J335" i="1"/>
  <c r="I335" i="1"/>
  <c r="H335" i="1"/>
  <c r="A335" i="1"/>
  <c r="L334" i="1"/>
  <c r="M334" i="1" s="1"/>
  <c r="J334" i="1"/>
  <c r="N334" i="1" s="1"/>
  <c r="I334" i="1"/>
  <c r="H334" i="1"/>
  <c r="A334" i="1"/>
  <c r="N333" i="1"/>
  <c r="J333" i="1"/>
  <c r="M333" i="1" s="1"/>
  <c r="A333" i="1"/>
  <c r="N332" i="1"/>
  <c r="J332" i="1"/>
  <c r="M332" i="1" s="1"/>
  <c r="A332" i="1"/>
  <c r="N331" i="1"/>
  <c r="L331" i="1"/>
  <c r="K331" i="1"/>
  <c r="K330" i="1" s="1"/>
  <c r="J331" i="1"/>
  <c r="I331" i="1"/>
  <c r="H331" i="1"/>
  <c r="A331" i="1"/>
  <c r="L330" i="1"/>
  <c r="M330" i="1" s="1"/>
  <c r="J330" i="1"/>
  <c r="N330" i="1" s="1"/>
  <c r="I330" i="1"/>
  <c r="H330" i="1"/>
  <c r="A330" i="1"/>
  <c r="N329" i="1"/>
  <c r="L329" i="1"/>
  <c r="M329" i="1" s="1"/>
  <c r="K329" i="1"/>
  <c r="J329" i="1"/>
  <c r="I329" i="1"/>
  <c r="H329" i="1"/>
  <c r="A329" i="1"/>
  <c r="N328" i="1"/>
  <c r="J328" i="1"/>
  <c r="M328" i="1" s="1"/>
  <c r="A328" i="1"/>
  <c r="N327" i="1"/>
  <c r="L327" i="1"/>
  <c r="K327" i="1"/>
  <c r="K326" i="1" s="1"/>
  <c r="J327" i="1"/>
  <c r="I327" i="1"/>
  <c r="H327" i="1"/>
  <c r="A327" i="1"/>
  <c r="L326" i="1"/>
  <c r="M326" i="1" s="1"/>
  <c r="J326" i="1"/>
  <c r="N326" i="1" s="1"/>
  <c r="I326" i="1"/>
  <c r="H326" i="1"/>
  <c r="A326" i="1"/>
  <c r="N325" i="1"/>
  <c r="L325" i="1"/>
  <c r="M325" i="1" s="1"/>
  <c r="K325" i="1"/>
  <c r="K359" i="1" s="1"/>
  <c r="J325" i="1"/>
  <c r="I325" i="1"/>
  <c r="H325" i="1"/>
  <c r="A325" i="1"/>
  <c r="N324" i="1"/>
  <c r="J324" i="1"/>
  <c r="M324" i="1" s="1"/>
  <c r="A324" i="1"/>
  <c r="N323" i="1"/>
  <c r="J323" i="1"/>
  <c r="M323" i="1" s="1"/>
  <c r="A323" i="1"/>
  <c r="N322" i="1"/>
  <c r="J322" i="1"/>
  <c r="M322" i="1" s="1"/>
  <c r="A322" i="1"/>
  <c r="N321" i="1"/>
  <c r="J321" i="1"/>
  <c r="M321" i="1" s="1"/>
  <c r="A321" i="1"/>
  <c r="N320" i="1"/>
  <c r="J320" i="1"/>
  <c r="M320" i="1" s="1"/>
  <c r="A320" i="1"/>
  <c r="N319" i="1"/>
  <c r="L319" i="1"/>
  <c r="K319" i="1"/>
  <c r="K318" i="1" s="1"/>
  <c r="K317" i="1" s="1"/>
  <c r="J319" i="1"/>
  <c r="I319" i="1"/>
  <c r="H319" i="1"/>
  <c r="A319" i="1"/>
  <c r="L318" i="1"/>
  <c r="M318" i="1" s="1"/>
  <c r="J318" i="1"/>
  <c r="N318" i="1" s="1"/>
  <c r="I318" i="1"/>
  <c r="H318" i="1"/>
  <c r="A318" i="1"/>
  <c r="L317" i="1"/>
  <c r="I317" i="1"/>
  <c r="H317" i="1"/>
  <c r="J317" i="1" s="1"/>
  <c r="N317" i="1" s="1"/>
  <c r="A317" i="1"/>
  <c r="J316" i="1"/>
  <c r="M316" i="1" s="1"/>
  <c r="A316" i="1"/>
  <c r="N315" i="1"/>
  <c r="J315" i="1"/>
  <c r="M315" i="1" s="1"/>
  <c r="A315" i="1"/>
  <c r="J314" i="1"/>
  <c r="A314" i="1"/>
  <c r="N313" i="1"/>
  <c r="J313" i="1"/>
  <c r="M313" i="1" s="1"/>
  <c r="A313" i="1"/>
  <c r="M312" i="1"/>
  <c r="J312" i="1"/>
  <c r="N312" i="1" s="1"/>
  <c r="A312" i="1"/>
  <c r="M311" i="1"/>
  <c r="J311" i="1"/>
  <c r="N311" i="1" s="1"/>
  <c r="A311" i="1"/>
  <c r="M310" i="1"/>
  <c r="J310" i="1"/>
  <c r="N310" i="1" s="1"/>
  <c r="A310" i="1"/>
  <c r="M309" i="1"/>
  <c r="J309" i="1"/>
  <c r="N309" i="1" s="1"/>
  <c r="A309" i="1"/>
  <c r="M308" i="1"/>
  <c r="J308" i="1"/>
  <c r="N308" i="1" s="1"/>
  <c r="A308" i="1"/>
  <c r="M307" i="1"/>
  <c r="J307" i="1"/>
  <c r="N307" i="1" s="1"/>
  <c r="A307" i="1"/>
  <c r="M306" i="1"/>
  <c r="J306" i="1"/>
  <c r="N306" i="1" s="1"/>
  <c r="A306" i="1"/>
  <c r="M305" i="1"/>
  <c r="J305" i="1"/>
  <c r="N305" i="1" s="1"/>
  <c r="A305" i="1"/>
  <c r="M304" i="1"/>
  <c r="J304" i="1"/>
  <c r="N304" i="1" s="1"/>
  <c r="A304" i="1"/>
  <c r="L303" i="1"/>
  <c r="N303" i="1" s="1"/>
  <c r="K303" i="1"/>
  <c r="I303" i="1"/>
  <c r="H303" i="1"/>
  <c r="J303" i="1" s="1"/>
  <c r="M303" i="1" s="1"/>
  <c r="A303" i="1"/>
  <c r="M302" i="1"/>
  <c r="J302" i="1"/>
  <c r="N302" i="1" s="1"/>
  <c r="N301" i="1"/>
  <c r="J301" i="1"/>
  <c r="M301" i="1" s="1"/>
  <c r="N300" i="1"/>
  <c r="M300" i="1"/>
  <c r="J300" i="1"/>
  <c r="A300" i="1"/>
  <c r="N299" i="1"/>
  <c r="M299" i="1"/>
  <c r="J299" i="1"/>
  <c r="A299" i="1"/>
  <c r="N298" i="1"/>
  <c r="M298" i="1"/>
  <c r="J298" i="1"/>
  <c r="A298" i="1"/>
  <c r="N297" i="1"/>
  <c r="M297" i="1"/>
  <c r="J297" i="1"/>
  <c r="A297" i="1"/>
  <c r="N296" i="1"/>
  <c r="M296" i="1"/>
  <c r="J296" i="1"/>
  <c r="A296" i="1"/>
  <c r="N295" i="1"/>
  <c r="M295" i="1"/>
  <c r="J295" i="1"/>
  <c r="A295" i="1"/>
  <c r="N294" i="1"/>
  <c r="M294" i="1"/>
  <c r="J294" i="1"/>
  <c r="A294" i="1"/>
  <c r="N293" i="1"/>
  <c r="M293" i="1"/>
  <c r="J293" i="1"/>
  <c r="A293" i="1"/>
  <c r="N292" i="1"/>
  <c r="M292" i="1"/>
  <c r="J292" i="1"/>
  <c r="A292" i="1"/>
  <c r="N291" i="1"/>
  <c r="M291" i="1"/>
  <c r="J291" i="1"/>
  <c r="A291" i="1"/>
  <c r="L290" i="1"/>
  <c r="K290" i="1"/>
  <c r="I290" i="1"/>
  <c r="J290" i="1" s="1"/>
  <c r="N290" i="1" s="1"/>
  <c r="H290" i="1"/>
  <c r="A290" i="1"/>
  <c r="L289" i="1"/>
  <c r="L359" i="1" s="1"/>
  <c r="K289" i="1"/>
  <c r="K288" i="1" s="1"/>
  <c r="K287" i="1" s="1"/>
  <c r="I289" i="1"/>
  <c r="H289" i="1"/>
  <c r="H359" i="1" s="1"/>
  <c r="A289" i="1"/>
  <c r="L288" i="1"/>
  <c r="H288" i="1"/>
  <c r="A288" i="1"/>
  <c r="L287" i="1"/>
  <c r="H287" i="1"/>
  <c r="A287" i="1"/>
  <c r="K286" i="1"/>
  <c r="A286" i="1"/>
  <c r="A285" i="1"/>
  <c r="M284" i="1"/>
  <c r="J284" i="1"/>
  <c r="N284" i="1" s="1"/>
  <c r="A284" i="1"/>
  <c r="L283" i="1"/>
  <c r="K283" i="1"/>
  <c r="K282" i="1" s="1"/>
  <c r="K281" i="1" s="1"/>
  <c r="I283" i="1"/>
  <c r="H283" i="1"/>
  <c r="J283" i="1" s="1"/>
  <c r="M283" i="1" s="1"/>
  <c r="A283" i="1"/>
  <c r="M282" i="1"/>
  <c r="L282" i="1"/>
  <c r="I282" i="1"/>
  <c r="I281" i="1" s="1"/>
  <c r="H282" i="1"/>
  <c r="J282" i="1" s="1"/>
  <c r="A282" i="1"/>
  <c r="L281" i="1"/>
  <c r="H281" i="1"/>
  <c r="A281" i="1"/>
  <c r="M280" i="1"/>
  <c r="J280" i="1"/>
  <c r="N280" i="1" s="1"/>
  <c r="A280" i="1"/>
  <c r="L279" i="1"/>
  <c r="K279" i="1"/>
  <c r="I279" i="1"/>
  <c r="H279" i="1"/>
  <c r="A279" i="1"/>
  <c r="L278" i="1"/>
  <c r="K278" i="1"/>
  <c r="K277" i="1" s="1"/>
  <c r="I278" i="1"/>
  <c r="I277" i="1" s="1"/>
  <c r="H278" i="1"/>
  <c r="A278" i="1"/>
  <c r="L277" i="1"/>
  <c r="H277" i="1"/>
  <c r="A277" i="1"/>
  <c r="M276" i="1"/>
  <c r="J276" i="1"/>
  <c r="N276" i="1" s="1"/>
  <c r="A276" i="1"/>
  <c r="L275" i="1"/>
  <c r="K275" i="1"/>
  <c r="I275" i="1"/>
  <c r="I274" i="1" s="1"/>
  <c r="I273" i="1" s="1"/>
  <c r="H275" i="1"/>
  <c r="J275" i="1" s="1"/>
  <c r="M275" i="1" s="1"/>
  <c r="A275" i="1"/>
  <c r="L274" i="1"/>
  <c r="K274" i="1"/>
  <c r="K273" i="1" s="1"/>
  <c r="H274" i="1"/>
  <c r="A274" i="1"/>
  <c r="L273" i="1"/>
  <c r="H273" i="1"/>
  <c r="J273" i="1" s="1"/>
  <c r="M273" i="1" s="1"/>
  <c r="A273" i="1"/>
  <c r="M272" i="1"/>
  <c r="J272" i="1"/>
  <c r="N272" i="1" s="1"/>
  <c r="A272" i="1"/>
  <c r="L271" i="1"/>
  <c r="K271" i="1"/>
  <c r="K270" i="1" s="1"/>
  <c r="K269" i="1" s="1"/>
  <c r="I271" i="1"/>
  <c r="I270" i="1" s="1"/>
  <c r="H271" i="1"/>
  <c r="A271" i="1"/>
  <c r="L270" i="1"/>
  <c r="H270" i="1"/>
  <c r="A270" i="1"/>
  <c r="L269" i="1"/>
  <c r="I269" i="1"/>
  <c r="H269" i="1"/>
  <c r="A269" i="1"/>
  <c r="M268" i="1"/>
  <c r="J268" i="1"/>
  <c r="N268" i="1" s="1"/>
  <c r="A268" i="1"/>
  <c r="L267" i="1"/>
  <c r="K267" i="1"/>
  <c r="K266" i="1" s="1"/>
  <c r="K265" i="1" s="1"/>
  <c r="I267" i="1"/>
  <c r="H267" i="1"/>
  <c r="J267" i="1" s="1"/>
  <c r="M267" i="1" s="1"/>
  <c r="A267" i="1"/>
  <c r="L266" i="1"/>
  <c r="I266" i="1"/>
  <c r="I265" i="1" s="1"/>
  <c r="H266" i="1"/>
  <c r="J266" i="1" s="1"/>
  <c r="M266" i="1" s="1"/>
  <c r="A266" i="1"/>
  <c r="L265" i="1"/>
  <c r="H265" i="1"/>
  <c r="A265" i="1"/>
  <c r="M264" i="1"/>
  <c r="J264" i="1"/>
  <c r="N264" i="1" s="1"/>
  <c r="A264" i="1"/>
  <c r="J263" i="1"/>
  <c r="A263" i="1"/>
  <c r="M262" i="1"/>
  <c r="J262" i="1"/>
  <c r="N262" i="1" s="1"/>
  <c r="A262" i="1"/>
  <c r="J261" i="1"/>
  <c r="N261" i="1" s="1"/>
  <c r="A261" i="1"/>
  <c r="M260" i="1"/>
  <c r="J260" i="1"/>
  <c r="N260" i="1" s="1"/>
  <c r="A260" i="1"/>
  <c r="J259" i="1"/>
  <c r="A259" i="1"/>
  <c r="M258" i="1"/>
  <c r="J258" i="1"/>
  <c r="N258" i="1" s="1"/>
  <c r="A258" i="1"/>
  <c r="M257" i="1"/>
  <c r="J257" i="1"/>
  <c r="N257" i="1" s="1"/>
  <c r="A257" i="1"/>
  <c r="M256" i="1"/>
  <c r="J256" i="1"/>
  <c r="N256" i="1" s="1"/>
  <c r="A256" i="1"/>
  <c r="M255" i="1"/>
  <c r="J255" i="1"/>
  <c r="N255" i="1" s="1"/>
  <c r="A255" i="1"/>
  <c r="M254" i="1"/>
  <c r="J254" i="1"/>
  <c r="N254" i="1" s="1"/>
  <c r="A254" i="1"/>
  <c r="M253" i="1"/>
  <c r="J253" i="1"/>
  <c r="N253" i="1" s="1"/>
  <c r="A253" i="1"/>
  <c r="M252" i="1"/>
  <c r="J252" i="1"/>
  <c r="N252" i="1" s="1"/>
  <c r="A252" i="1"/>
  <c r="M251" i="1"/>
  <c r="J251" i="1"/>
  <c r="N251" i="1" s="1"/>
  <c r="A251" i="1"/>
  <c r="M250" i="1"/>
  <c r="J250" i="1"/>
  <c r="N250" i="1" s="1"/>
  <c r="A250" i="1"/>
  <c r="M249" i="1"/>
  <c r="J249" i="1"/>
  <c r="N249" i="1" s="1"/>
  <c r="A249" i="1"/>
  <c r="M248" i="1"/>
  <c r="J248" i="1"/>
  <c r="N248" i="1" s="1"/>
  <c r="A248" i="1"/>
  <c r="M247" i="1"/>
  <c r="J247" i="1"/>
  <c r="N247" i="1" s="1"/>
  <c r="A247" i="1"/>
  <c r="M246" i="1"/>
  <c r="J246" i="1"/>
  <c r="N246" i="1" s="1"/>
  <c r="A246" i="1"/>
  <c r="M245" i="1"/>
  <c r="J245" i="1"/>
  <c r="N245" i="1" s="1"/>
  <c r="A245" i="1"/>
  <c r="M244" i="1"/>
  <c r="J244" i="1"/>
  <c r="N244" i="1" s="1"/>
  <c r="A244" i="1"/>
  <c r="M243" i="1"/>
  <c r="J243" i="1"/>
  <c r="N243" i="1" s="1"/>
  <c r="A243" i="1"/>
  <c r="L242" i="1"/>
  <c r="K242" i="1"/>
  <c r="K241" i="1" s="1"/>
  <c r="K240" i="1" s="1"/>
  <c r="I242" i="1"/>
  <c r="H242" i="1"/>
  <c r="J242" i="1" s="1"/>
  <c r="M242" i="1" s="1"/>
  <c r="A242" i="1"/>
  <c r="L241" i="1"/>
  <c r="I241" i="1"/>
  <c r="H241" i="1"/>
  <c r="J241" i="1" s="1"/>
  <c r="M241" i="1" s="1"/>
  <c r="A241" i="1"/>
  <c r="L240" i="1"/>
  <c r="I240" i="1"/>
  <c r="H240" i="1"/>
  <c r="J240" i="1" s="1"/>
  <c r="M240" i="1" s="1"/>
  <c r="A240" i="1"/>
  <c r="M239" i="1"/>
  <c r="J239" i="1"/>
  <c r="N239" i="1" s="1"/>
  <c r="A239" i="1"/>
  <c r="L238" i="1"/>
  <c r="K238" i="1"/>
  <c r="K237" i="1" s="1"/>
  <c r="K236" i="1" s="1"/>
  <c r="I238" i="1"/>
  <c r="H238" i="1"/>
  <c r="J238" i="1" s="1"/>
  <c r="M238" i="1" s="1"/>
  <c r="A238" i="1"/>
  <c r="L237" i="1"/>
  <c r="N237" i="1" s="1"/>
  <c r="I237" i="1"/>
  <c r="H237" i="1"/>
  <c r="J237" i="1" s="1"/>
  <c r="M237" i="1" s="1"/>
  <c r="A237" i="1"/>
  <c r="L236" i="1"/>
  <c r="I236" i="1"/>
  <c r="H236" i="1"/>
  <c r="J236" i="1" s="1"/>
  <c r="M236" i="1" s="1"/>
  <c r="A236" i="1"/>
  <c r="M235" i="1"/>
  <c r="J235" i="1"/>
  <c r="N235" i="1" s="1"/>
  <c r="A235" i="1"/>
  <c r="L234" i="1"/>
  <c r="K234" i="1"/>
  <c r="K233" i="1" s="1"/>
  <c r="K232" i="1" s="1"/>
  <c r="I234" i="1"/>
  <c r="H234" i="1"/>
  <c r="J234" i="1" s="1"/>
  <c r="M234" i="1" s="1"/>
  <c r="A234" i="1"/>
  <c r="L233" i="1"/>
  <c r="I233" i="1"/>
  <c r="H233" i="1"/>
  <c r="J233" i="1" s="1"/>
  <c r="M233" i="1" s="1"/>
  <c r="A233" i="1"/>
  <c r="L232" i="1"/>
  <c r="L285" i="1" s="1"/>
  <c r="I232" i="1"/>
  <c r="I285" i="1" s="1"/>
  <c r="H232" i="1"/>
  <c r="H285" i="1" s="1"/>
  <c r="A232" i="1"/>
  <c r="L231" i="1"/>
  <c r="H231" i="1"/>
  <c r="A231" i="1"/>
  <c r="A230" i="1"/>
  <c r="M229" i="1"/>
  <c r="J229" i="1"/>
  <c r="N229" i="1" s="1"/>
  <c r="A229" i="1"/>
  <c r="M228" i="1"/>
  <c r="J228" i="1"/>
  <c r="N228" i="1" s="1"/>
  <c r="A228" i="1"/>
  <c r="M227" i="1"/>
  <c r="J227" i="1"/>
  <c r="N227" i="1" s="1"/>
  <c r="A227" i="1"/>
  <c r="L226" i="1"/>
  <c r="K226" i="1"/>
  <c r="K225" i="1" s="1"/>
  <c r="K224" i="1" s="1"/>
  <c r="K230" i="1" s="1"/>
  <c r="I226" i="1"/>
  <c r="H226" i="1"/>
  <c r="J226" i="1" s="1"/>
  <c r="M226" i="1" s="1"/>
  <c r="A226" i="1"/>
  <c r="L225" i="1"/>
  <c r="N225" i="1" s="1"/>
  <c r="I225" i="1"/>
  <c r="H225" i="1"/>
  <c r="J225" i="1" s="1"/>
  <c r="M225" i="1" s="1"/>
  <c r="A225" i="1"/>
  <c r="L224" i="1"/>
  <c r="I224" i="1"/>
  <c r="I230" i="1" s="1"/>
  <c r="H224" i="1"/>
  <c r="J224" i="1" s="1"/>
  <c r="M224" i="1" s="1"/>
  <c r="A224" i="1"/>
  <c r="M223" i="1"/>
  <c r="J223" i="1"/>
  <c r="N223" i="1" s="1"/>
  <c r="A223" i="1"/>
  <c r="M222" i="1"/>
  <c r="J222" i="1"/>
  <c r="N222" i="1" s="1"/>
  <c r="A222" i="1"/>
  <c r="M221" i="1"/>
  <c r="J221" i="1"/>
  <c r="N221" i="1" s="1"/>
  <c r="A221" i="1"/>
  <c r="M220" i="1"/>
  <c r="J220" i="1"/>
  <c r="N220" i="1" s="1"/>
  <c r="A220" i="1"/>
  <c r="L219" i="1"/>
  <c r="K219" i="1"/>
  <c r="I219" i="1"/>
  <c r="H219" i="1"/>
  <c r="J219" i="1" s="1"/>
  <c r="M219" i="1" s="1"/>
  <c r="A219" i="1"/>
  <c r="L218" i="1"/>
  <c r="K218" i="1"/>
  <c r="K217" i="1" s="1"/>
  <c r="I218" i="1"/>
  <c r="H218" i="1"/>
  <c r="J218" i="1" s="1"/>
  <c r="M218" i="1" s="1"/>
  <c r="A218" i="1"/>
  <c r="L217" i="1"/>
  <c r="N217" i="1" s="1"/>
  <c r="I217" i="1"/>
  <c r="H217" i="1"/>
  <c r="J217" i="1" s="1"/>
  <c r="M217" i="1" s="1"/>
  <c r="A217" i="1"/>
  <c r="M216" i="1"/>
  <c r="J216" i="1"/>
  <c r="N216" i="1" s="1"/>
  <c r="A216" i="1"/>
  <c r="L215" i="1"/>
  <c r="N215" i="1" s="1"/>
  <c r="K215" i="1"/>
  <c r="K214" i="1" s="1"/>
  <c r="K213" i="1" s="1"/>
  <c r="I215" i="1"/>
  <c r="H215" i="1"/>
  <c r="J215" i="1" s="1"/>
  <c r="M215" i="1" s="1"/>
  <c r="A215" i="1"/>
  <c r="L214" i="1"/>
  <c r="I214" i="1"/>
  <c r="H214" i="1"/>
  <c r="J214" i="1" s="1"/>
  <c r="M214" i="1" s="1"/>
  <c r="A214" i="1"/>
  <c r="L213" i="1"/>
  <c r="I213" i="1"/>
  <c r="H213" i="1"/>
  <c r="J213" i="1" s="1"/>
  <c r="M213" i="1" s="1"/>
  <c r="A213" i="1"/>
  <c r="M212" i="1"/>
  <c r="J212" i="1"/>
  <c r="N212" i="1" s="1"/>
  <c r="A212" i="1"/>
  <c r="L211" i="1"/>
  <c r="K211" i="1"/>
  <c r="I211" i="1"/>
  <c r="H211" i="1"/>
  <c r="J211" i="1" s="1"/>
  <c r="M211" i="1" s="1"/>
  <c r="A211" i="1"/>
  <c r="L210" i="1"/>
  <c r="K210" i="1"/>
  <c r="K209" i="1" s="1"/>
  <c r="I210" i="1"/>
  <c r="H210" i="1"/>
  <c r="J210" i="1" s="1"/>
  <c r="M210" i="1" s="1"/>
  <c r="A210" i="1"/>
  <c r="L209" i="1"/>
  <c r="N209" i="1" s="1"/>
  <c r="I209" i="1"/>
  <c r="H209" i="1"/>
  <c r="J209" i="1" s="1"/>
  <c r="M209" i="1" s="1"/>
  <c r="A209" i="1"/>
  <c r="M208" i="1"/>
  <c r="J208" i="1"/>
  <c r="N208" i="1" s="1"/>
  <c r="A208" i="1"/>
  <c r="L207" i="1"/>
  <c r="N207" i="1" s="1"/>
  <c r="K207" i="1"/>
  <c r="K206" i="1" s="1"/>
  <c r="K205" i="1" s="1"/>
  <c r="I207" i="1"/>
  <c r="H207" i="1"/>
  <c r="J207" i="1" s="1"/>
  <c r="M207" i="1" s="1"/>
  <c r="A207" i="1"/>
  <c r="L206" i="1"/>
  <c r="I206" i="1"/>
  <c r="H206" i="1"/>
  <c r="J206" i="1" s="1"/>
  <c r="M206" i="1" s="1"/>
  <c r="A206" i="1"/>
  <c r="L205" i="1"/>
  <c r="I205" i="1"/>
  <c r="H205" i="1"/>
  <c r="J205" i="1" s="1"/>
  <c r="M205" i="1" s="1"/>
  <c r="A205" i="1"/>
  <c r="M204" i="1"/>
  <c r="J204" i="1"/>
  <c r="N204" i="1" s="1"/>
  <c r="A204" i="1"/>
  <c r="M203" i="1"/>
  <c r="J203" i="1"/>
  <c r="N203" i="1" s="1"/>
  <c r="A203" i="1"/>
  <c r="L202" i="1"/>
  <c r="K202" i="1"/>
  <c r="I202" i="1"/>
  <c r="H202" i="1"/>
  <c r="J202" i="1" s="1"/>
  <c r="M202" i="1" s="1"/>
  <c r="A202" i="1"/>
  <c r="L201" i="1"/>
  <c r="K201" i="1"/>
  <c r="I201" i="1"/>
  <c r="H201" i="1"/>
  <c r="J201" i="1" s="1"/>
  <c r="M201" i="1" s="1"/>
  <c r="A201" i="1"/>
  <c r="L200" i="1"/>
  <c r="N200" i="1" s="1"/>
  <c r="K200" i="1"/>
  <c r="I200" i="1"/>
  <c r="H200" i="1"/>
  <c r="J200" i="1" s="1"/>
  <c r="M200" i="1" s="1"/>
  <c r="A200" i="1"/>
  <c r="M199" i="1"/>
  <c r="J199" i="1"/>
  <c r="N199" i="1" s="1"/>
  <c r="A199" i="1"/>
  <c r="L198" i="1"/>
  <c r="N198" i="1" s="1"/>
  <c r="K198" i="1"/>
  <c r="K197" i="1" s="1"/>
  <c r="K196" i="1" s="1"/>
  <c r="K195" i="1" s="1"/>
  <c r="I198" i="1"/>
  <c r="H198" i="1"/>
  <c r="J198" i="1" s="1"/>
  <c r="M198" i="1" s="1"/>
  <c r="A198" i="1"/>
  <c r="L197" i="1"/>
  <c r="N197" i="1" s="1"/>
  <c r="I197" i="1"/>
  <c r="H197" i="1"/>
  <c r="J197" i="1" s="1"/>
  <c r="M197" i="1" s="1"/>
  <c r="A197" i="1"/>
  <c r="L196" i="1"/>
  <c r="I196" i="1"/>
  <c r="H196" i="1"/>
  <c r="J196" i="1" s="1"/>
  <c r="M196" i="1" s="1"/>
  <c r="A196" i="1"/>
  <c r="L195" i="1"/>
  <c r="I195" i="1"/>
  <c r="H195" i="1"/>
  <c r="J195" i="1" s="1"/>
  <c r="M195" i="1" s="1"/>
  <c r="A195" i="1"/>
  <c r="A194" i="1"/>
  <c r="M193" i="1"/>
  <c r="J193" i="1"/>
  <c r="N193" i="1" s="1"/>
  <c r="A193" i="1"/>
  <c r="L192" i="1"/>
  <c r="N192" i="1" s="1"/>
  <c r="K192" i="1"/>
  <c r="K191" i="1" s="1"/>
  <c r="K190" i="1" s="1"/>
  <c r="I192" i="1"/>
  <c r="H192" i="1"/>
  <c r="J192" i="1" s="1"/>
  <c r="M192" i="1" s="1"/>
  <c r="A192" i="1"/>
  <c r="L191" i="1"/>
  <c r="I191" i="1"/>
  <c r="H191" i="1"/>
  <c r="J191" i="1" s="1"/>
  <c r="M191" i="1" s="1"/>
  <c r="A191" i="1"/>
  <c r="L190" i="1"/>
  <c r="I190" i="1"/>
  <c r="H190" i="1"/>
  <c r="J190" i="1" s="1"/>
  <c r="M190" i="1" s="1"/>
  <c r="A190" i="1"/>
  <c r="M189" i="1"/>
  <c r="J189" i="1"/>
  <c r="N189" i="1" s="1"/>
  <c r="A189" i="1"/>
  <c r="M188" i="1"/>
  <c r="J188" i="1"/>
  <c r="N188" i="1" s="1"/>
  <c r="A188" i="1"/>
  <c r="M187" i="1"/>
  <c r="J187" i="1"/>
  <c r="N187" i="1" s="1"/>
  <c r="A187" i="1"/>
  <c r="M186" i="1"/>
  <c r="J186" i="1"/>
  <c r="N186" i="1" s="1"/>
  <c r="A186" i="1"/>
  <c r="M185" i="1"/>
  <c r="J185" i="1"/>
  <c r="N185" i="1" s="1"/>
  <c r="A185" i="1"/>
  <c r="M184" i="1"/>
  <c r="J184" i="1"/>
  <c r="N184" i="1" s="1"/>
  <c r="A184" i="1"/>
  <c r="M183" i="1"/>
  <c r="J183" i="1"/>
  <c r="N183" i="1" s="1"/>
  <c r="A183" i="1"/>
  <c r="M182" i="1"/>
  <c r="J182" i="1"/>
  <c r="N182" i="1" s="1"/>
  <c r="A182" i="1"/>
  <c r="L181" i="1"/>
  <c r="K181" i="1"/>
  <c r="I181" i="1"/>
  <c r="H181" i="1"/>
  <c r="J181" i="1" s="1"/>
  <c r="M181" i="1" s="1"/>
  <c r="A181" i="1"/>
  <c r="M180" i="1"/>
  <c r="J180" i="1"/>
  <c r="N180" i="1" s="1"/>
  <c r="A180" i="1"/>
  <c r="M179" i="1"/>
  <c r="J179" i="1"/>
  <c r="N179" i="1" s="1"/>
  <c r="A179" i="1"/>
  <c r="M178" i="1"/>
  <c r="J178" i="1"/>
  <c r="N178" i="1" s="1"/>
  <c r="A178" i="1"/>
  <c r="L177" i="1"/>
  <c r="K177" i="1"/>
  <c r="K176" i="1" s="1"/>
  <c r="K194" i="1" s="1"/>
  <c r="I177" i="1"/>
  <c r="H177" i="1"/>
  <c r="J177" i="1" s="1"/>
  <c r="M177" i="1" s="1"/>
  <c r="A177" i="1"/>
  <c r="L176" i="1"/>
  <c r="I176" i="1"/>
  <c r="I194" i="1" s="1"/>
  <c r="H176" i="1"/>
  <c r="J176" i="1" s="1"/>
  <c r="M176" i="1" s="1"/>
  <c r="A176" i="1"/>
  <c r="L175" i="1"/>
  <c r="I175" i="1"/>
  <c r="H175" i="1"/>
  <c r="J175" i="1" s="1"/>
  <c r="M175" i="1" s="1"/>
  <c r="A175" i="1"/>
  <c r="L174" i="1"/>
  <c r="N174" i="1" s="1"/>
  <c r="I174" i="1"/>
  <c r="H174" i="1"/>
  <c r="J174" i="1" s="1"/>
  <c r="M174" i="1" s="1"/>
  <c r="A174" i="1"/>
  <c r="A173" i="1"/>
  <c r="M172" i="1"/>
  <c r="J172" i="1"/>
  <c r="N172" i="1" s="1"/>
  <c r="A172" i="1"/>
  <c r="L171" i="1"/>
  <c r="K171" i="1"/>
  <c r="I171" i="1"/>
  <c r="H171" i="1"/>
  <c r="J171" i="1" s="1"/>
  <c r="M171" i="1" s="1"/>
  <c r="A171" i="1"/>
  <c r="L170" i="1"/>
  <c r="K170" i="1"/>
  <c r="K169" i="1" s="1"/>
  <c r="I170" i="1"/>
  <c r="H170" i="1"/>
  <c r="J170" i="1" s="1"/>
  <c r="M170" i="1" s="1"/>
  <c r="A170" i="1"/>
  <c r="L169" i="1"/>
  <c r="N169" i="1" s="1"/>
  <c r="I169" i="1"/>
  <c r="H169" i="1"/>
  <c r="J169" i="1" s="1"/>
  <c r="M169" i="1" s="1"/>
  <c r="A169" i="1"/>
  <c r="M168" i="1"/>
  <c r="J168" i="1"/>
  <c r="N168" i="1" s="1"/>
  <c r="A168" i="1"/>
  <c r="L167" i="1"/>
  <c r="N167" i="1" s="1"/>
  <c r="K167" i="1"/>
  <c r="K166" i="1" s="1"/>
  <c r="K165" i="1" s="1"/>
  <c r="I167" i="1"/>
  <c r="H167" i="1"/>
  <c r="J167" i="1" s="1"/>
  <c r="M167" i="1" s="1"/>
  <c r="A167" i="1"/>
  <c r="L166" i="1"/>
  <c r="I166" i="1"/>
  <c r="H166" i="1"/>
  <c r="J166" i="1" s="1"/>
  <c r="M166" i="1" s="1"/>
  <c r="A166" i="1"/>
  <c r="L165" i="1"/>
  <c r="I165" i="1"/>
  <c r="H165" i="1"/>
  <c r="J165" i="1" s="1"/>
  <c r="M165" i="1" s="1"/>
  <c r="A165" i="1"/>
  <c r="M164" i="1"/>
  <c r="J164" i="1"/>
  <c r="N164" i="1" s="1"/>
  <c r="A164" i="1"/>
  <c r="M163" i="1"/>
  <c r="J163" i="1"/>
  <c r="N163" i="1" s="1"/>
  <c r="A163" i="1"/>
  <c r="M162" i="1"/>
  <c r="J162" i="1"/>
  <c r="N162" i="1" s="1"/>
  <c r="A162" i="1"/>
  <c r="M161" i="1"/>
  <c r="J161" i="1"/>
  <c r="N161" i="1" s="1"/>
  <c r="A161" i="1"/>
  <c r="L160" i="1"/>
  <c r="K160" i="1"/>
  <c r="K159" i="1" s="1"/>
  <c r="K158" i="1" s="1"/>
  <c r="I160" i="1"/>
  <c r="H160" i="1"/>
  <c r="J160" i="1" s="1"/>
  <c r="M160" i="1" s="1"/>
  <c r="A160" i="1"/>
  <c r="L159" i="1"/>
  <c r="N159" i="1" s="1"/>
  <c r="I159" i="1"/>
  <c r="H159" i="1"/>
  <c r="J159" i="1" s="1"/>
  <c r="M159" i="1" s="1"/>
  <c r="A159" i="1"/>
  <c r="L158" i="1"/>
  <c r="I158" i="1"/>
  <c r="H158" i="1"/>
  <c r="J158" i="1" s="1"/>
  <c r="M158" i="1" s="1"/>
  <c r="A158" i="1"/>
  <c r="M157" i="1"/>
  <c r="J157" i="1"/>
  <c r="N157" i="1" s="1"/>
  <c r="A157" i="1"/>
  <c r="L156" i="1"/>
  <c r="K156" i="1"/>
  <c r="K155" i="1" s="1"/>
  <c r="I156" i="1"/>
  <c r="H156" i="1"/>
  <c r="J156" i="1" s="1"/>
  <c r="M156" i="1" s="1"/>
  <c r="A156" i="1"/>
  <c r="L155" i="1"/>
  <c r="I155" i="1"/>
  <c r="H155" i="1"/>
  <c r="J155" i="1" s="1"/>
  <c r="M155" i="1" s="1"/>
  <c r="A155" i="1"/>
  <c r="M154" i="1"/>
  <c r="J154" i="1"/>
  <c r="N154" i="1" s="1"/>
  <c r="A154" i="1"/>
  <c r="L153" i="1"/>
  <c r="K153" i="1"/>
  <c r="I153" i="1"/>
  <c r="H153" i="1"/>
  <c r="J153" i="1" s="1"/>
  <c r="M153" i="1" s="1"/>
  <c r="A153" i="1"/>
  <c r="L152" i="1"/>
  <c r="K152" i="1"/>
  <c r="I152" i="1"/>
  <c r="H152" i="1"/>
  <c r="J152" i="1" s="1"/>
  <c r="M152" i="1" s="1"/>
  <c r="A152" i="1"/>
  <c r="M151" i="1"/>
  <c r="J151" i="1"/>
  <c r="N151" i="1" s="1"/>
  <c r="A151" i="1"/>
  <c r="L150" i="1"/>
  <c r="K150" i="1"/>
  <c r="K149" i="1" s="1"/>
  <c r="I150" i="1"/>
  <c r="I149" i="1" s="1"/>
  <c r="H150" i="1"/>
  <c r="A150" i="1"/>
  <c r="L149" i="1"/>
  <c r="H149" i="1"/>
  <c r="A149" i="1"/>
  <c r="M148" i="1"/>
  <c r="J148" i="1"/>
  <c r="N148" i="1" s="1"/>
  <c r="A148" i="1"/>
  <c r="L147" i="1"/>
  <c r="K147" i="1"/>
  <c r="I147" i="1"/>
  <c r="I146" i="1" s="1"/>
  <c r="H147" i="1"/>
  <c r="A147" i="1"/>
  <c r="L146" i="1"/>
  <c r="K146" i="1"/>
  <c r="H146" i="1"/>
  <c r="A146" i="1"/>
  <c r="M145" i="1"/>
  <c r="J145" i="1"/>
  <c r="N145" i="1" s="1"/>
  <c r="A145" i="1"/>
  <c r="L144" i="1"/>
  <c r="K144" i="1"/>
  <c r="I144" i="1"/>
  <c r="H144" i="1"/>
  <c r="J144" i="1" s="1"/>
  <c r="M144" i="1" s="1"/>
  <c r="A144" i="1"/>
  <c r="L143" i="1"/>
  <c r="K143" i="1"/>
  <c r="I143" i="1"/>
  <c r="H143" i="1"/>
  <c r="A143" i="1"/>
  <c r="M142" i="1"/>
  <c r="J142" i="1"/>
  <c r="N142" i="1" s="1"/>
  <c r="A142" i="1"/>
  <c r="L141" i="1"/>
  <c r="K141" i="1"/>
  <c r="K140" i="1" s="1"/>
  <c r="I141" i="1"/>
  <c r="H141" i="1"/>
  <c r="A141" i="1"/>
  <c r="L140" i="1"/>
  <c r="I140" i="1"/>
  <c r="H140" i="1"/>
  <c r="A140" i="1"/>
  <c r="M139" i="1"/>
  <c r="J139" i="1"/>
  <c r="N139" i="1" s="1"/>
  <c r="A139" i="1"/>
  <c r="L138" i="1"/>
  <c r="K138" i="1"/>
  <c r="K137" i="1" s="1"/>
  <c r="I138" i="1"/>
  <c r="I137" i="1" s="1"/>
  <c r="H138" i="1"/>
  <c r="J138" i="1" s="1"/>
  <c r="M138" i="1" s="1"/>
  <c r="A138" i="1"/>
  <c r="L137" i="1"/>
  <c r="H137" i="1"/>
  <c r="A137" i="1"/>
  <c r="M136" i="1"/>
  <c r="J136" i="1"/>
  <c r="N136" i="1" s="1"/>
  <c r="A136" i="1"/>
  <c r="L135" i="1"/>
  <c r="K135" i="1"/>
  <c r="I135" i="1"/>
  <c r="I134" i="1" s="1"/>
  <c r="H135" i="1"/>
  <c r="A135" i="1"/>
  <c r="L134" i="1"/>
  <c r="K134" i="1"/>
  <c r="H134" i="1"/>
  <c r="A134" i="1"/>
  <c r="M133" i="1"/>
  <c r="J133" i="1"/>
  <c r="N133" i="1" s="1"/>
  <c r="A133" i="1"/>
  <c r="L132" i="1"/>
  <c r="K132" i="1"/>
  <c r="I132" i="1"/>
  <c r="H132" i="1"/>
  <c r="J132" i="1" s="1"/>
  <c r="M132" i="1" s="1"/>
  <c r="A132" i="1"/>
  <c r="L131" i="1"/>
  <c r="K131" i="1"/>
  <c r="I131" i="1"/>
  <c r="H131" i="1"/>
  <c r="J131" i="1" s="1"/>
  <c r="M131" i="1" s="1"/>
  <c r="A131" i="1"/>
  <c r="M130" i="1"/>
  <c r="J130" i="1"/>
  <c r="N130" i="1" s="1"/>
  <c r="A130" i="1"/>
  <c r="L129" i="1"/>
  <c r="K129" i="1"/>
  <c r="K128" i="1" s="1"/>
  <c r="I129" i="1"/>
  <c r="H129" i="1"/>
  <c r="A129" i="1"/>
  <c r="L128" i="1"/>
  <c r="I128" i="1"/>
  <c r="H128" i="1"/>
  <c r="A128" i="1"/>
  <c r="J127" i="1"/>
  <c r="A127" i="1"/>
  <c r="L126" i="1"/>
  <c r="K126" i="1"/>
  <c r="K125" i="1" s="1"/>
  <c r="I126" i="1"/>
  <c r="I125" i="1" s="1"/>
  <c r="H126" i="1"/>
  <c r="J126" i="1" s="1"/>
  <c r="M126" i="1" s="1"/>
  <c r="A126" i="1"/>
  <c r="M125" i="1"/>
  <c r="L125" i="1"/>
  <c r="H125" i="1"/>
  <c r="J125" i="1" s="1"/>
  <c r="A125" i="1"/>
  <c r="M124" i="1"/>
  <c r="J124" i="1"/>
  <c r="N124" i="1" s="1"/>
  <c r="A124" i="1"/>
  <c r="J123" i="1"/>
  <c r="N123" i="1" s="1"/>
  <c r="A123" i="1"/>
  <c r="M122" i="1"/>
  <c r="J122" i="1"/>
  <c r="N122" i="1" s="1"/>
  <c r="A122" i="1"/>
  <c r="J121" i="1"/>
  <c r="A121" i="1"/>
  <c r="M120" i="1"/>
  <c r="J120" i="1"/>
  <c r="N120" i="1" s="1"/>
  <c r="A120" i="1"/>
  <c r="J119" i="1"/>
  <c r="N119" i="1" s="1"/>
  <c r="A119" i="1"/>
  <c r="M118" i="1"/>
  <c r="J118" i="1"/>
  <c r="N118" i="1" s="1"/>
  <c r="A118" i="1"/>
  <c r="J117" i="1"/>
  <c r="A117" i="1"/>
  <c r="M116" i="1"/>
  <c r="J116" i="1"/>
  <c r="N116" i="1" s="1"/>
  <c r="A116" i="1"/>
  <c r="J115" i="1"/>
  <c r="N115" i="1" s="1"/>
  <c r="A115" i="1"/>
  <c r="M114" i="1"/>
  <c r="J114" i="1"/>
  <c r="N114" i="1" s="1"/>
  <c r="A114" i="1"/>
  <c r="J113" i="1"/>
  <c r="A113" i="1"/>
  <c r="M112" i="1"/>
  <c r="J112" i="1"/>
  <c r="N112" i="1" s="1"/>
  <c r="A112" i="1"/>
  <c r="J111" i="1"/>
  <c r="N111" i="1" s="1"/>
  <c r="A111" i="1"/>
  <c r="M110" i="1"/>
  <c r="J110" i="1"/>
  <c r="N110" i="1" s="1"/>
  <c r="A110" i="1"/>
  <c r="J109" i="1"/>
  <c r="A109" i="1"/>
  <c r="M108" i="1"/>
  <c r="J108" i="1"/>
  <c r="N108" i="1" s="1"/>
  <c r="A108" i="1"/>
  <c r="J107" i="1"/>
  <c r="N107" i="1" s="1"/>
  <c r="A107" i="1"/>
  <c r="M106" i="1"/>
  <c r="J106" i="1"/>
  <c r="N106" i="1" s="1"/>
  <c r="A106" i="1"/>
  <c r="L105" i="1"/>
  <c r="K105" i="1"/>
  <c r="K104" i="1" s="1"/>
  <c r="I105" i="1"/>
  <c r="H105" i="1"/>
  <c r="A105" i="1"/>
  <c r="I104" i="1"/>
  <c r="H104" i="1"/>
  <c r="H103" i="1" s="1"/>
  <c r="A104" i="1"/>
  <c r="A103" i="1"/>
  <c r="J102" i="1"/>
  <c r="N102" i="1" s="1"/>
  <c r="A102" i="1"/>
  <c r="M101" i="1"/>
  <c r="J101" i="1"/>
  <c r="N101" i="1" s="1"/>
  <c r="A101" i="1"/>
  <c r="L100" i="1"/>
  <c r="K100" i="1"/>
  <c r="K99" i="1" s="1"/>
  <c r="K98" i="1" s="1"/>
  <c r="I100" i="1"/>
  <c r="H100" i="1"/>
  <c r="A100" i="1"/>
  <c r="I99" i="1"/>
  <c r="I98" i="1" s="1"/>
  <c r="H99" i="1"/>
  <c r="H98" i="1" s="1"/>
  <c r="A99" i="1"/>
  <c r="A98" i="1"/>
  <c r="A97" i="1"/>
  <c r="A96" i="1"/>
  <c r="J95" i="1"/>
  <c r="N95" i="1" s="1"/>
  <c r="A95" i="1"/>
  <c r="L94" i="1"/>
  <c r="K94" i="1"/>
  <c r="I94" i="1"/>
  <c r="H94" i="1"/>
  <c r="A94" i="1"/>
  <c r="L93" i="1"/>
  <c r="K93" i="1"/>
  <c r="K92" i="1" s="1"/>
  <c r="K96" i="1" s="1"/>
  <c r="I93" i="1"/>
  <c r="A93" i="1"/>
  <c r="L92" i="1"/>
  <c r="I92" i="1"/>
  <c r="A92" i="1"/>
  <c r="M91" i="1"/>
  <c r="J91" i="1"/>
  <c r="N91" i="1" s="1"/>
  <c r="A91" i="1"/>
  <c r="J90" i="1"/>
  <c r="N90" i="1" s="1"/>
  <c r="A90" i="1"/>
  <c r="M89" i="1"/>
  <c r="J89" i="1"/>
  <c r="N89" i="1" s="1"/>
  <c r="A89" i="1"/>
  <c r="J88" i="1"/>
  <c r="A88" i="1"/>
  <c r="L87" i="1"/>
  <c r="K87" i="1"/>
  <c r="K82" i="1" s="1"/>
  <c r="K81" i="1" s="1"/>
  <c r="I87" i="1"/>
  <c r="H87" i="1"/>
  <c r="J87" i="1" s="1"/>
  <c r="M87" i="1" s="1"/>
  <c r="A87" i="1"/>
  <c r="M86" i="1"/>
  <c r="J86" i="1"/>
  <c r="N86" i="1" s="1"/>
  <c r="A86" i="1"/>
  <c r="J85" i="1"/>
  <c r="A85" i="1"/>
  <c r="M84" i="1"/>
  <c r="J84" i="1"/>
  <c r="N84" i="1" s="1"/>
  <c r="A84" i="1"/>
  <c r="L83" i="1"/>
  <c r="K83" i="1"/>
  <c r="I83" i="1"/>
  <c r="I82" i="1" s="1"/>
  <c r="H83" i="1"/>
  <c r="H82" i="1" s="1"/>
  <c r="A83" i="1"/>
  <c r="L82" i="1"/>
  <c r="A82" i="1"/>
  <c r="I81" i="1"/>
  <c r="A81" i="1"/>
  <c r="A80" i="1"/>
  <c r="A79" i="1"/>
  <c r="J78" i="1"/>
  <c r="A78" i="1"/>
  <c r="L77" i="1"/>
  <c r="K77" i="1"/>
  <c r="K76" i="1" s="1"/>
  <c r="I77" i="1"/>
  <c r="H77" i="1"/>
  <c r="J77" i="1" s="1"/>
  <c r="M77" i="1" s="1"/>
  <c r="A77" i="1"/>
  <c r="L76" i="1"/>
  <c r="I76" i="1"/>
  <c r="H76" i="1"/>
  <c r="A76" i="1"/>
  <c r="L75" i="1"/>
  <c r="K75" i="1"/>
  <c r="I75" i="1"/>
  <c r="A75" i="1"/>
  <c r="M74" i="1"/>
  <c r="J74" i="1"/>
  <c r="N74" i="1" s="1"/>
  <c r="A74" i="1"/>
  <c r="L73" i="1"/>
  <c r="K73" i="1"/>
  <c r="I73" i="1"/>
  <c r="H73" i="1"/>
  <c r="A73" i="1"/>
  <c r="K72" i="1"/>
  <c r="I72" i="1"/>
  <c r="I71" i="1" s="1"/>
  <c r="H72" i="1"/>
  <c r="A72" i="1"/>
  <c r="K71" i="1"/>
  <c r="H71" i="1"/>
  <c r="A71" i="1"/>
  <c r="J70" i="1"/>
  <c r="N70" i="1" s="1"/>
  <c r="A70" i="1"/>
  <c r="L69" i="1"/>
  <c r="K69" i="1"/>
  <c r="I69" i="1"/>
  <c r="H69" i="1"/>
  <c r="A69" i="1"/>
  <c r="L68" i="1"/>
  <c r="K68" i="1"/>
  <c r="K67" i="1" s="1"/>
  <c r="I68" i="1"/>
  <c r="A68" i="1"/>
  <c r="L67" i="1"/>
  <c r="I67" i="1"/>
  <c r="A67" i="1"/>
  <c r="M66" i="1"/>
  <c r="J66" i="1"/>
  <c r="N66" i="1" s="1"/>
  <c r="A66" i="1"/>
  <c r="J65" i="1"/>
  <c r="N65" i="1" s="1"/>
  <c r="A65" i="1"/>
  <c r="L64" i="1"/>
  <c r="K64" i="1"/>
  <c r="I64" i="1"/>
  <c r="H64" i="1"/>
  <c r="A64" i="1"/>
  <c r="L63" i="1"/>
  <c r="K63" i="1"/>
  <c r="K58" i="1" s="1"/>
  <c r="I63" i="1"/>
  <c r="A63" i="1"/>
  <c r="M62" i="1"/>
  <c r="J62" i="1"/>
  <c r="N62" i="1" s="1"/>
  <c r="A62" i="1"/>
  <c r="L61" i="1"/>
  <c r="K61" i="1"/>
  <c r="I61" i="1"/>
  <c r="J61" i="1" s="1"/>
  <c r="N61" i="1" s="1"/>
  <c r="H61" i="1"/>
  <c r="A61" i="1"/>
  <c r="L60" i="1"/>
  <c r="K60" i="1"/>
  <c r="H60" i="1"/>
  <c r="A60" i="1"/>
  <c r="L59" i="1"/>
  <c r="K59" i="1"/>
  <c r="H59" i="1"/>
  <c r="A59" i="1"/>
  <c r="A58" i="1"/>
  <c r="A57" i="1"/>
  <c r="M56" i="1"/>
  <c r="J56" i="1"/>
  <c r="N56" i="1" s="1"/>
  <c r="A56" i="1"/>
  <c r="M55" i="1"/>
  <c r="J55" i="1"/>
  <c r="N55" i="1" s="1"/>
  <c r="A55" i="1"/>
  <c r="L54" i="1"/>
  <c r="K54" i="1"/>
  <c r="I54" i="1"/>
  <c r="H54" i="1"/>
  <c r="A54" i="1"/>
  <c r="L53" i="1"/>
  <c r="K53" i="1"/>
  <c r="I53" i="1"/>
  <c r="I52" i="1" s="1"/>
  <c r="H53" i="1"/>
  <c r="A53" i="1"/>
  <c r="L52" i="1"/>
  <c r="L57" i="1" s="1"/>
  <c r="K52" i="1"/>
  <c r="K57" i="1" s="1"/>
  <c r="H52" i="1"/>
  <c r="H57" i="1" s="1"/>
  <c r="A52" i="1"/>
  <c r="M51" i="1"/>
  <c r="J51" i="1"/>
  <c r="N51" i="1" s="1"/>
  <c r="A51" i="1"/>
  <c r="L50" i="1"/>
  <c r="K50" i="1"/>
  <c r="I50" i="1"/>
  <c r="H50" i="1"/>
  <c r="J50" i="1" s="1"/>
  <c r="M50" i="1" s="1"/>
  <c r="A50" i="1"/>
  <c r="L49" i="1"/>
  <c r="K49" i="1"/>
  <c r="I49" i="1"/>
  <c r="I48" i="1" s="1"/>
  <c r="H49" i="1"/>
  <c r="J49" i="1" s="1"/>
  <c r="M49" i="1" s="1"/>
  <c r="A49" i="1"/>
  <c r="L48" i="1"/>
  <c r="K48" i="1"/>
  <c r="H48" i="1"/>
  <c r="A48" i="1"/>
  <c r="M47" i="1"/>
  <c r="J47" i="1"/>
  <c r="N47" i="1" s="1"/>
  <c r="A47" i="1"/>
  <c r="M46" i="1"/>
  <c r="J46" i="1"/>
  <c r="N46" i="1" s="1"/>
  <c r="A46" i="1"/>
  <c r="M45" i="1"/>
  <c r="J45" i="1"/>
  <c r="N45" i="1" s="1"/>
  <c r="A45" i="1"/>
  <c r="M44" i="1"/>
  <c r="J44" i="1"/>
  <c r="N44" i="1" s="1"/>
  <c r="A44" i="1"/>
  <c r="L43" i="1"/>
  <c r="K43" i="1"/>
  <c r="I43" i="1"/>
  <c r="I42" i="1" s="1"/>
  <c r="I41" i="1" s="1"/>
  <c r="H43" i="1"/>
  <c r="J43" i="1" s="1"/>
  <c r="M43" i="1" s="1"/>
  <c r="A43" i="1"/>
  <c r="L42" i="1"/>
  <c r="K42" i="1"/>
  <c r="H42" i="1"/>
  <c r="A42" i="1"/>
  <c r="L41" i="1"/>
  <c r="K41" i="1"/>
  <c r="H41" i="1"/>
  <c r="A41" i="1"/>
  <c r="M40" i="1"/>
  <c r="J40" i="1"/>
  <c r="N40" i="1" s="1"/>
  <c r="A40" i="1"/>
  <c r="L39" i="1"/>
  <c r="K39" i="1"/>
  <c r="I39" i="1"/>
  <c r="H39" i="1"/>
  <c r="A39" i="1"/>
  <c r="L38" i="1"/>
  <c r="K38" i="1"/>
  <c r="I38" i="1"/>
  <c r="I37" i="1" s="1"/>
  <c r="H38" i="1"/>
  <c r="A38" i="1"/>
  <c r="L37" i="1"/>
  <c r="K37" i="1"/>
  <c r="H37" i="1"/>
  <c r="A37" i="1"/>
  <c r="M36" i="1"/>
  <c r="J36" i="1"/>
  <c r="N36" i="1" s="1"/>
  <c r="A36" i="1"/>
  <c r="L35" i="1"/>
  <c r="K35" i="1"/>
  <c r="I35" i="1"/>
  <c r="H35" i="1"/>
  <c r="J35" i="1" s="1"/>
  <c r="M35" i="1" s="1"/>
  <c r="A35" i="1"/>
  <c r="L34" i="1"/>
  <c r="K34" i="1"/>
  <c r="I34" i="1"/>
  <c r="I33" i="1" s="1"/>
  <c r="H34" i="1"/>
  <c r="J34" i="1" s="1"/>
  <c r="M34" i="1" s="1"/>
  <c r="A34" i="1"/>
  <c r="L33" i="1"/>
  <c r="K33" i="1"/>
  <c r="H33" i="1"/>
  <c r="A33" i="1"/>
  <c r="M32" i="1"/>
  <c r="J32" i="1"/>
  <c r="N32" i="1" s="1"/>
  <c r="A32" i="1"/>
  <c r="L31" i="1"/>
  <c r="K31" i="1"/>
  <c r="I31" i="1"/>
  <c r="I30" i="1" s="1"/>
  <c r="I29" i="1" s="1"/>
  <c r="H31" i="1"/>
  <c r="A31" i="1"/>
  <c r="L30" i="1"/>
  <c r="K30" i="1"/>
  <c r="H30" i="1"/>
  <c r="A30" i="1"/>
  <c r="L29" i="1"/>
  <c r="K29" i="1"/>
  <c r="H29" i="1"/>
  <c r="A29" i="1"/>
  <c r="M28" i="1"/>
  <c r="J28" i="1"/>
  <c r="N28" i="1" s="1"/>
  <c r="A28" i="1"/>
  <c r="L27" i="1"/>
  <c r="K27" i="1"/>
  <c r="I27" i="1"/>
  <c r="H27" i="1"/>
  <c r="J27" i="1" s="1"/>
  <c r="M27" i="1" s="1"/>
  <c r="A27" i="1"/>
  <c r="L26" i="1"/>
  <c r="K26" i="1"/>
  <c r="I26" i="1"/>
  <c r="H26" i="1"/>
  <c r="J26" i="1" s="1"/>
  <c r="M26" i="1" s="1"/>
  <c r="A26" i="1"/>
  <c r="L25" i="1"/>
  <c r="K25" i="1"/>
  <c r="I25" i="1"/>
  <c r="H25" i="1"/>
  <c r="J25" i="1" s="1"/>
  <c r="M25" i="1" s="1"/>
  <c r="A25" i="1"/>
  <c r="M24" i="1"/>
  <c r="J24" i="1"/>
  <c r="N24" i="1" s="1"/>
  <c r="A24" i="1"/>
  <c r="M23" i="1"/>
  <c r="J23" i="1"/>
  <c r="N23" i="1" s="1"/>
  <c r="A23" i="1"/>
  <c r="M22" i="1"/>
  <c r="J22" i="1"/>
  <c r="N22" i="1" s="1"/>
  <c r="A22" i="1"/>
  <c r="L21" i="1"/>
  <c r="K21" i="1"/>
  <c r="I21" i="1"/>
  <c r="I20" i="1" s="1"/>
  <c r="I19" i="1" s="1"/>
  <c r="H21" i="1"/>
  <c r="A21" i="1"/>
  <c r="L20" i="1"/>
  <c r="K20" i="1"/>
  <c r="H20" i="1"/>
  <c r="A20" i="1"/>
  <c r="L19" i="1"/>
  <c r="K19" i="1"/>
  <c r="H19" i="1"/>
  <c r="A19" i="1"/>
  <c r="M18" i="1"/>
  <c r="J18" i="1"/>
  <c r="N18" i="1" s="1"/>
  <c r="A18" i="1"/>
  <c r="L17" i="1"/>
  <c r="K17" i="1"/>
  <c r="I17" i="1"/>
  <c r="H17" i="1"/>
  <c r="J17" i="1" s="1"/>
  <c r="M17" i="1" s="1"/>
  <c r="A17" i="1"/>
  <c r="L16" i="1"/>
  <c r="K16" i="1"/>
  <c r="I16" i="1"/>
  <c r="I15" i="1" s="1"/>
  <c r="H16" i="1"/>
  <c r="J16" i="1" s="1"/>
  <c r="M16" i="1" s="1"/>
  <c r="A16" i="1"/>
  <c r="L15" i="1"/>
  <c r="K15" i="1"/>
  <c r="H15" i="1"/>
  <c r="A15" i="1"/>
  <c r="L14" i="1"/>
  <c r="K14" i="1"/>
  <c r="H14" i="1"/>
  <c r="A14" i="1"/>
  <c r="A13" i="1"/>
  <c r="A12" i="1"/>
  <c r="I57" i="1" l="1"/>
  <c r="I14" i="1"/>
  <c r="J14" i="1"/>
  <c r="M14" i="1" s="1"/>
  <c r="J42" i="1"/>
  <c r="M42" i="1" s="1"/>
  <c r="J48" i="1"/>
  <c r="M48" i="1" s="1"/>
  <c r="J64" i="1"/>
  <c r="M64" i="1" s="1"/>
  <c r="H63" i="1"/>
  <c r="J69" i="1"/>
  <c r="M69" i="1" s="1"/>
  <c r="H68" i="1"/>
  <c r="J76" i="1"/>
  <c r="M76" i="1" s="1"/>
  <c r="H75" i="1"/>
  <c r="I96" i="1"/>
  <c r="I80" i="1"/>
  <c r="L104" i="1"/>
  <c r="M105" i="1"/>
  <c r="N113" i="1"/>
  <c r="M113" i="1"/>
  <c r="N121" i="1"/>
  <c r="M121" i="1"/>
  <c r="N129" i="1"/>
  <c r="N17" i="1"/>
  <c r="J20" i="1"/>
  <c r="M20" i="1" s="1"/>
  <c r="N25" i="1"/>
  <c r="N27" i="1"/>
  <c r="J30" i="1"/>
  <c r="M30" i="1" s="1"/>
  <c r="N34" i="1"/>
  <c r="J37" i="1"/>
  <c r="M37" i="1" s="1"/>
  <c r="J39" i="1"/>
  <c r="M39" i="1" s="1"/>
  <c r="N43" i="1"/>
  <c r="N49" i="1"/>
  <c r="J57" i="1"/>
  <c r="J54" i="1"/>
  <c r="M54" i="1" s="1"/>
  <c r="K79" i="1"/>
  <c r="J94" i="1"/>
  <c r="M94" i="1" s="1"/>
  <c r="H93" i="1"/>
  <c r="L99" i="1"/>
  <c r="J149" i="1"/>
  <c r="M149" i="1" s="1"/>
  <c r="J33" i="1"/>
  <c r="M33" i="1" s="1"/>
  <c r="N54" i="1"/>
  <c r="J41" i="1"/>
  <c r="M41" i="1" s="1"/>
  <c r="I60" i="1"/>
  <c r="L81" i="1"/>
  <c r="M82" i="1"/>
  <c r="N109" i="1"/>
  <c r="M109" i="1"/>
  <c r="N117" i="1"/>
  <c r="M117" i="1"/>
  <c r="N20" i="1"/>
  <c r="N37" i="1"/>
  <c r="N57" i="1"/>
  <c r="J82" i="1"/>
  <c r="N82" i="1" s="1"/>
  <c r="H81" i="1"/>
  <c r="N85" i="1"/>
  <c r="M85" i="1"/>
  <c r="J15" i="1"/>
  <c r="M15" i="1" s="1"/>
  <c r="N53" i="1"/>
  <c r="M57" i="1"/>
  <c r="N78" i="1"/>
  <c r="M78" i="1"/>
  <c r="N88" i="1"/>
  <c r="M88" i="1"/>
  <c r="N16" i="1"/>
  <c r="J19" i="1"/>
  <c r="M19" i="1" s="1"/>
  <c r="J21" i="1"/>
  <c r="M21" i="1" s="1"/>
  <c r="N26" i="1"/>
  <c r="J29" i="1"/>
  <c r="M29" i="1" s="1"/>
  <c r="J31" i="1"/>
  <c r="M31" i="1" s="1"/>
  <c r="N33" i="1"/>
  <c r="N35" i="1"/>
  <c r="J38" i="1"/>
  <c r="M38" i="1" s="1"/>
  <c r="N42" i="1"/>
  <c r="N50" i="1"/>
  <c r="J53" i="1"/>
  <c r="M53" i="1" s="1"/>
  <c r="M61" i="1"/>
  <c r="L72" i="1"/>
  <c r="K80" i="1"/>
  <c r="J98" i="1"/>
  <c r="H97" i="1"/>
  <c r="I103" i="1"/>
  <c r="J103" i="1" s="1"/>
  <c r="K103" i="1"/>
  <c r="K97" i="1" s="1"/>
  <c r="N127" i="1"/>
  <c r="M127" i="1"/>
  <c r="J137" i="1"/>
  <c r="M137" i="1" s="1"/>
  <c r="N146" i="1"/>
  <c r="K175" i="1"/>
  <c r="K174" i="1" s="1"/>
  <c r="K231" i="1"/>
  <c r="K285" i="1"/>
  <c r="N380" i="1"/>
  <c r="M380" i="1"/>
  <c r="K389" i="1"/>
  <c r="J52" i="1"/>
  <c r="M52" i="1" s="1"/>
  <c r="N52" i="1"/>
  <c r="J71" i="1"/>
  <c r="J73" i="1"/>
  <c r="N73" i="1" s="1"/>
  <c r="N77" i="1"/>
  <c r="N87" i="1"/>
  <c r="J100" i="1"/>
  <c r="M100" i="1" s="1"/>
  <c r="J105" i="1"/>
  <c r="N105" i="1" s="1"/>
  <c r="N126" i="1"/>
  <c r="J129" i="1"/>
  <c r="M129" i="1" s="1"/>
  <c r="N131" i="1"/>
  <c r="J134" i="1"/>
  <c r="M134" i="1" s="1"/>
  <c r="N138" i="1"/>
  <c r="J141" i="1"/>
  <c r="M141" i="1" s="1"/>
  <c r="N143" i="1"/>
  <c r="J146" i="1"/>
  <c r="M146" i="1" s="1"/>
  <c r="N152" i="1"/>
  <c r="N160" i="1"/>
  <c r="N170" i="1"/>
  <c r="N175" i="1"/>
  <c r="N181" i="1"/>
  <c r="N210" i="1"/>
  <c r="N218" i="1"/>
  <c r="N226" i="1"/>
  <c r="N238" i="1"/>
  <c r="N240" i="1"/>
  <c r="N259" i="1"/>
  <c r="M259" i="1"/>
  <c r="I231" i="1"/>
  <c r="J231" i="1" s="1"/>
  <c r="N377" i="1"/>
  <c r="M377" i="1"/>
  <c r="N135" i="1"/>
  <c r="J143" i="1"/>
  <c r="M143" i="1" s="1"/>
  <c r="N147" i="1"/>
  <c r="J150" i="1"/>
  <c r="M150" i="1" s="1"/>
  <c r="N153" i="1"/>
  <c r="N155" i="1"/>
  <c r="N165" i="1"/>
  <c r="I173" i="1"/>
  <c r="N171" i="1"/>
  <c r="N176" i="1"/>
  <c r="N190" i="1"/>
  <c r="N195" i="1"/>
  <c r="N201" i="1"/>
  <c r="N205" i="1"/>
  <c r="N211" i="1"/>
  <c r="N213" i="1"/>
  <c r="N219" i="1"/>
  <c r="N233" i="1"/>
  <c r="N241" i="1"/>
  <c r="I359" i="1"/>
  <c r="J359" i="1" s="1"/>
  <c r="J289" i="1"/>
  <c r="I288" i="1"/>
  <c r="I287" i="1" s="1"/>
  <c r="I286" i="1" s="1"/>
  <c r="L360" i="1"/>
  <c r="N64" i="1"/>
  <c r="M65" i="1"/>
  <c r="M70" i="1"/>
  <c r="J72" i="1"/>
  <c r="N76" i="1"/>
  <c r="J83" i="1"/>
  <c r="N83" i="1" s="1"/>
  <c r="M83" i="1"/>
  <c r="M90" i="1"/>
  <c r="N94" i="1"/>
  <c r="M95" i="1"/>
  <c r="J99" i="1"/>
  <c r="M102" i="1"/>
  <c r="J104" i="1"/>
  <c r="M107" i="1"/>
  <c r="M111" i="1"/>
  <c r="M115" i="1"/>
  <c r="M119" i="1"/>
  <c r="M123" i="1"/>
  <c r="N125" i="1"/>
  <c r="J128" i="1"/>
  <c r="M128" i="1" s="1"/>
  <c r="N132" i="1"/>
  <c r="J135" i="1"/>
  <c r="M135" i="1" s="1"/>
  <c r="N137" i="1"/>
  <c r="J140" i="1"/>
  <c r="M140" i="1" s="1"/>
  <c r="N144" i="1"/>
  <c r="J147" i="1"/>
  <c r="M147" i="1" s="1"/>
  <c r="N149" i="1"/>
  <c r="N156" i="1"/>
  <c r="N158" i="1"/>
  <c r="N166" i="1"/>
  <c r="N177" i="1"/>
  <c r="N191" i="1"/>
  <c r="N196" i="1"/>
  <c r="N202" i="1"/>
  <c r="N206" i="1"/>
  <c r="N214" i="1"/>
  <c r="N224" i="1"/>
  <c r="N234" i="1"/>
  <c r="N236" i="1"/>
  <c r="N242" i="1"/>
  <c r="N263" i="1"/>
  <c r="M263" i="1"/>
  <c r="H173" i="1"/>
  <c r="H194" i="1"/>
  <c r="J194" i="1" s="1"/>
  <c r="L194" i="1"/>
  <c r="H230" i="1"/>
  <c r="J230" i="1" s="1"/>
  <c r="L230" i="1"/>
  <c r="J285" i="1"/>
  <c r="N285" i="1"/>
  <c r="N265" i="1"/>
  <c r="N267" i="1"/>
  <c r="J270" i="1"/>
  <c r="M270" i="1" s="1"/>
  <c r="N274" i="1"/>
  <c r="J277" i="1"/>
  <c r="M277" i="1" s="1"/>
  <c r="J279" i="1"/>
  <c r="M279" i="1" s="1"/>
  <c r="N283" i="1"/>
  <c r="M285" i="1"/>
  <c r="J288" i="1"/>
  <c r="M290" i="1"/>
  <c r="N366" i="1"/>
  <c r="M366" i="1"/>
  <c r="J265" i="1"/>
  <c r="M265" i="1" s="1"/>
  <c r="J274" i="1"/>
  <c r="M274" i="1" s="1"/>
  <c r="J281" i="1"/>
  <c r="M281" i="1" s="1"/>
  <c r="N287" i="1"/>
  <c r="M314" i="1"/>
  <c r="N314" i="1"/>
  <c r="K378" i="1"/>
  <c r="N375" i="1"/>
  <c r="M375" i="1"/>
  <c r="J232" i="1"/>
  <c r="M232" i="1" s="1"/>
  <c r="N232" i="1"/>
  <c r="M261" i="1"/>
  <c r="N266" i="1"/>
  <c r="J269" i="1"/>
  <c r="M269" i="1" s="1"/>
  <c r="J271" i="1"/>
  <c r="M271" i="1" s="1"/>
  <c r="N273" i="1"/>
  <c r="N275" i="1"/>
  <c r="J278" i="1"/>
  <c r="M278" i="1" s="1"/>
  <c r="N282" i="1"/>
  <c r="J287" i="1"/>
  <c r="M287" i="1" s="1"/>
  <c r="N368" i="1"/>
  <c r="M368" i="1"/>
  <c r="L370" i="1"/>
  <c r="K411" i="1"/>
  <c r="K413" i="1"/>
  <c r="K412" i="1" s="1"/>
  <c r="K379" i="1" s="1"/>
  <c r="K417" i="1"/>
  <c r="M317" i="1"/>
  <c r="H365" i="1"/>
  <c r="H371" i="1"/>
  <c r="N372" i="1"/>
  <c r="M372" i="1"/>
  <c r="H374" i="1"/>
  <c r="J374" i="1" s="1"/>
  <c r="M374" i="1" s="1"/>
  <c r="N387" i="1"/>
  <c r="N393" i="1"/>
  <c r="N396" i="1"/>
  <c r="N399" i="1"/>
  <c r="N409" i="1"/>
  <c r="N415" i="1"/>
  <c r="I419" i="1"/>
  <c r="I418" i="1" s="1"/>
  <c r="I379" i="1" s="1"/>
  <c r="I423" i="1"/>
  <c r="J423" i="1" s="1"/>
  <c r="M336" i="1"/>
  <c r="M362" i="1"/>
  <c r="N367" i="1"/>
  <c r="M367" i="1"/>
  <c r="N369" i="1"/>
  <c r="M369" i="1"/>
  <c r="N376" i="1"/>
  <c r="M376" i="1"/>
  <c r="N381" i="1"/>
  <c r="M381" i="1"/>
  <c r="J419" i="1"/>
  <c r="N420" i="1"/>
  <c r="L423" i="1"/>
  <c r="L419" i="1"/>
  <c r="J427" i="1"/>
  <c r="N427" i="1" s="1"/>
  <c r="H426" i="1"/>
  <c r="K471" i="1"/>
  <c r="N316" i="1"/>
  <c r="M319" i="1"/>
  <c r="M327" i="1"/>
  <c r="M331" i="1"/>
  <c r="M335" i="1"/>
  <c r="M361" i="1"/>
  <c r="N364" i="1"/>
  <c r="M364" i="1"/>
  <c r="N373" i="1"/>
  <c r="M373" i="1"/>
  <c r="N382" i="1"/>
  <c r="N385" i="1"/>
  <c r="N391" i="1"/>
  <c r="N401" i="1"/>
  <c r="N404" i="1"/>
  <c r="N407" i="1"/>
  <c r="N413" i="1"/>
  <c r="K419" i="1"/>
  <c r="K418" i="1" s="1"/>
  <c r="H389" i="1"/>
  <c r="J389" i="1" s="1"/>
  <c r="L389" i="1"/>
  <c r="H411" i="1"/>
  <c r="J411" i="1" s="1"/>
  <c r="L411" i="1"/>
  <c r="H417" i="1"/>
  <c r="J417" i="1" s="1"/>
  <c r="L417" i="1"/>
  <c r="J420" i="1"/>
  <c r="M420" i="1" s="1"/>
  <c r="N428" i="1"/>
  <c r="M428" i="1"/>
  <c r="N430" i="1"/>
  <c r="M430" i="1"/>
  <c r="N432" i="1"/>
  <c r="M432" i="1"/>
  <c r="M382" i="1"/>
  <c r="M383" i="1"/>
  <c r="M384" i="1"/>
  <c r="M385" i="1"/>
  <c r="M386" i="1"/>
  <c r="M387" i="1"/>
  <c r="M388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2" i="1"/>
  <c r="M413" i="1"/>
  <c r="M414" i="1"/>
  <c r="M415" i="1"/>
  <c r="M416" i="1"/>
  <c r="N421" i="1"/>
  <c r="M422" i="1"/>
  <c r="J421" i="1"/>
  <c r="M421" i="1"/>
  <c r="L425" i="1"/>
  <c r="N429" i="1"/>
  <c r="M429" i="1"/>
  <c r="N431" i="1"/>
  <c r="M431" i="1"/>
  <c r="N433" i="1"/>
  <c r="M433" i="1"/>
  <c r="N436" i="1"/>
  <c r="N446" i="1"/>
  <c r="N449" i="1"/>
  <c r="N452" i="1"/>
  <c r="N462" i="1"/>
  <c r="H471" i="1"/>
  <c r="J471" i="1" s="1"/>
  <c r="L471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K13" i="1" l="1"/>
  <c r="M231" i="1"/>
  <c r="N231" i="1"/>
  <c r="N359" i="1"/>
  <c r="M359" i="1"/>
  <c r="L424" i="1"/>
  <c r="N271" i="1"/>
  <c r="N288" i="1"/>
  <c r="M288" i="1"/>
  <c r="L286" i="1"/>
  <c r="K173" i="1"/>
  <c r="J68" i="1"/>
  <c r="H67" i="1"/>
  <c r="J67" i="1" s="1"/>
  <c r="N471" i="1"/>
  <c r="M471" i="1"/>
  <c r="N411" i="1"/>
  <c r="M411" i="1"/>
  <c r="N419" i="1"/>
  <c r="M419" i="1"/>
  <c r="L418" i="1"/>
  <c r="N269" i="1"/>
  <c r="J173" i="1"/>
  <c r="N128" i="1"/>
  <c r="M73" i="1"/>
  <c r="N29" i="1"/>
  <c r="J81" i="1"/>
  <c r="M81" i="1" s="1"/>
  <c r="L80" i="1"/>
  <c r="L96" i="1"/>
  <c r="N38" i="1"/>
  <c r="N100" i="1"/>
  <c r="I97" i="1"/>
  <c r="J97" i="1" s="1"/>
  <c r="N374" i="1"/>
  <c r="N230" i="1"/>
  <c r="M230" i="1"/>
  <c r="N19" i="1"/>
  <c r="M427" i="1"/>
  <c r="N278" i="1"/>
  <c r="N194" i="1"/>
  <c r="M194" i="1"/>
  <c r="N277" i="1"/>
  <c r="N150" i="1"/>
  <c r="N72" i="1"/>
  <c r="M72" i="1"/>
  <c r="L71" i="1"/>
  <c r="N14" i="1"/>
  <c r="N141" i="1"/>
  <c r="N31" i="1"/>
  <c r="N134" i="1"/>
  <c r="J93" i="1"/>
  <c r="H92" i="1"/>
  <c r="N41" i="1"/>
  <c r="N104" i="1"/>
  <c r="M104" i="1"/>
  <c r="L103" i="1"/>
  <c r="J75" i="1"/>
  <c r="H79" i="1"/>
  <c r="J63" i="1"/>
  <c r="H58" i="1"/>
  <c r="N39" i="1"/>
  <c r="J365" i="1"/>
  <c r="H360" i="1"/>
  <c r="N289" i="1"/>
  <c r="M289" i="1"/>
  <c r="N99" i="1"/>
  <c r="M99" i="1"/>
  <c r="L98" i="1"/>
  <c r="N417" i="1"/>
  <c r="M417" i="1"/>
  <c r="N389" i="1"/>
  <c r="M389" i="1"/>
  <c r="J418" i="1"/>
  <c r="J426" i="1"/>
  <c r="H425" i="1"/>
  <c r="N423" i="1"/>
  <c r="M423" i="1"/>
  <c r="J371" i="1"/>
  <c r="H370" i="1"/>
  <c r="J370" i="1" s="1"/>
  <c r="N370" i="1" s="1"/>
  <c r="N281" i="1"/>
  <c r="N69" i="1"/>
  <c r="L378" i="1"/>
  <c r="N270" i="1"/>
  <c r="N140" i="1"/>
  <c r="N279" i="1"/>
  <c r="N48" i="1"/>
  <c r="J60" i="1"/>
  <c r="I59" i="1"/>
  <c r="N21" i="1"/>
  <c r="N15" i="1"/>
  <c r="N30" i="1"/>
  <c r="N371" i="1" l="1"/>
  <c r="M371" i="1"/>
  <c r="J360" i="1"/>
  <c r="H286" i="1"/>
  <c r="J286" i="1" s="1"/>
  <c r="N286" i="1" s="1"/>
  <c r="J92" i="1"/>
  <c r="H96" i="1"/>
  <c r="J96" i="1" s="1"/>
  <c r="M96" i="1" s="1"/>
  <c r="J59" i="1"/>
  <c r="I79" i="1"/>
  <c r="I58" i="1"/>
  <c r="I13" i="1" s="1"/>
  <c r="N98" i="1"/>
  <c r="L97" i="1"/>
  <c r="M98" i="1"/>
  <c r="J79" i="1"/>
  <c r="N71" i="1"/>
  <c r="L58" i="1"/>
  <c r="L79" i="1"/>
  <c r="M71" i="1"/>
  <c r="N81" i="1"/>
  <c r="M370" i="1"/>
  <c r="M378" i="1"/>
  <c r="M426" i="1"/>
  <c r="N426" i="1"/>
  <c r="N103" i="1"/>
  <c r="M103" i="1"/>
  <c r="L173" i="1"/>
  <c r="N418" i="1"/>
  <c r="M418" i="1"/>
  <c r="L379" i="1"/>
  <c r="M68" i="1"/>
  <c r="N68" i="1"/>
  <c r="N365" i="1"/>
  <c r="M365" i="1"/>
  <c r="M63" i="1"/>
  <c r="N63" i="1"/>
  <c r="M93" i="1"/>
  <c r="N93" i="1"/>
  <c r="L434" i="1"/>
  <c r="N60" i="1"/>
  <c r="M60" i="1"/>
  <c r="J425" i="1"/>
  <c r="H424" i="1"/>
  <c r="H378" i="1"/>
  <c r="J378" i="1" s="1"/>
  <c r="N378" i="1" s="1"/>
  <c r="M75" i="1"/>
  <c r="N75" i="1"/>
  <c r="N96" i="1"/>
  <c r="H80" i="1"/>
  <c r="J80" i="1" s="1"/>
  <c r="N80" i="1" s="1"/>
  <c r="M67" i="1"/>
  <c r="N67" i="1"/>
  <c r="K472" i="1"/>
  <c r="K12" i="1"/>
  <c r="J424" i="1" l="1"/>
  <c r="H434" i="1"/>
  <c r="J434" i="1" s="1"/>
  <c r="H379" i="1"/>
  <c r="J379" i="1" s="1"/>
  <c r="N379" i="1" s="1"/>
  <c r="N173" i="1"/>
  <c r="M173" i="1"/>
  <c r="N425" i="1"/>
  <c r="M425" i="1"/>
  <c r="N360" i="1"/>
  <c r="M360" i="1"/>
  <c r="M286" i="1"/>
  <c r="M80" i="1"/>
  <c r="N79" i="1"/>
  <c r="M79" i="1"/>
  <c r="J58" i="1"/>
  <c r="N434" i="1"/>
  <c r="M434" i="1"/>
  <c r="I472" i="1"/>
  <c r="I12" i="1"/>
  <c r="M92" i="1"/>
  <c r="N92" i="1"/>
  <c r="L13" i="1"/>
  <c r="N58" i="1"/>
  <c r="M58" i="1"/>
  <c r="N97" i="1"/>
  <c r="M97" i="1"/>
  <c r="N59" i="1"/>
  <c r="M59" i="1"/>
  <c r="H13" i="1"/>
  <c r="L472" i="1" l="1"/>
  <c r="L12" i="1"/>
  <c r="M13" i="1"/>
  <c r="H472" i="1"/>
  <c r="H12" i="1"/>
  <c r="J12" i="1" s="1"/>
  <c r="J13" i="1"/>
  <c r="J472" i="1" s="1"/>
  <c r="M379" i="1"/>
  <c r="N424" i="1"/>
  <c r="M424" i="1"/>
  <c r="N12" i="1" l="1"/>
  <c r="M12" i="1"/>
  <c r="N13" i="1"/>
  <c r="N472" i="1"/>
  <c r="M472" i="1"/>
</calcChain>
</file>

<file path=xl/sharedStrings.xml><?xml version="1.0" encoding="utf-8"?>
<sst xmlns="http://schemas.openxmlformats.org/spreadsheetml/2006/main" count="477" uniqueCount="262">
  <si>
    <t>Cuenta Pública 2021</t>
  </si>
  <si>
    <t>ESTADO ANALITICO DE INGRESOS</t>
  </si>
  <si>
    <t>Nombre de la Entidad Municipal : (a) SISTEMA MUNICIPAL DIF DE AMANALCO 3108</t>
  </si>
  <si>
    <t>Del 01 de enero al 31 de diciembre de 2021   (2)</t>
  </si>
  <si>
    <r>
      <t xml:space="preserve">Cuenta
</t>
    </r>
    <r>
      <rPr>
        <sz val="8"/>
        <rFont val="Lato"/>
        <family val="2"/>
      </rPr>
      <t>(3)</t>
    </r>
  </si>
  <si>
    <r>
      <t>Rubro de los Ingresos</t>
    </r>
    <r>
      <rPr>
        <b/>
        <sz val="5"/>
        <rFont val="Lato"/>
        <family val="2"/>
      </rPr>
      <t xml:space="preserve">
</t>
    </r>
    <r>
      <rPr>
        <sz val="8"/>
        <rFont val="Lato"/>
        <family val="2"/>
      </rPr>
      <t>(4)</t>
    </r>
  </si>
  <si>
    <t>Ingreso</t>
  </si>
  <si>
    <r>
      <t xml:space="preserve">% de Avance de la Recaudación
</t>
    </r>
    <r>
      <rPr>
        <b/>
        <sz val="8"/>
        <rFont val="Lato"/>
        <family val="2"/>
      </rPr>
      <t xml:space="preserve"> </t>
    </r>
    <r>
      <rPr>
        <sz val="8"/>
        <rFont val="Lato"/>
        <family val="2"/>
      </rPr>
      <t>(10)</t>
    </r>
  </si>
  <si>
    <r>
      <t xml:space="preserve">Ingresos 
Excedentes 
</t>
    </r>
    <r>
      <rPr>
        <sz val="8"/>
        <rFont val="Lato"/>
        <family val="2"/>
      </rPr>
      <t>(11)</t>
    </r>
  </si>
  <si>
    <r>
      <t xml:space="preserve"> Estimado
</t>
    </r>
    <r>
      <rPr>
        <sz val="8"/>
        <rFont val="Lato"/>
        <family val="2"/>
      </rPr>
      <t>(5)</t>
    </r>
  </si>
  <si>
    <r>
      <t xml:space="preserve">Ampliaciones y Reducciones </t>
    </r>
    <r>
      <rPr>
        <sz val="8"/>
        <rFont val="Lato"/>
        <family val="2"/>
      </rPr>
      <t>(6)</t>
    </r>
  </si>
  <si>
    <r>
      <t xml:space="preserve">Modificado </t>
    </r>
    <r>
      <rPr>
        <b/>
        <sz val="5"/>
        <rFont val="Lato"/>
        <family val="2"/>
      </rPr>
      <t xml:space="preserve"> 
</t>
    </r>
    <r>
      <rPr>
        <sz val="8"/>
        <rFont val="Lato"/>
        <family val="2"/>
      </rPr>
      <t>(7)</t>
    </r>
  </si>
  <si>
    <r>
      <t xml:space="preserve">Devengado </t>
    </r>
    <r>
      <rPr>
        <b/>
        <sz val="5"/>
        <rFont val="Lato"/>
        <family val="2"/>
      </rPr>
      <t xml:space="preserve"> 
</t>
    </r>
    <r>
      <rPr>
        <sz val="8"/>
        <rFont val="Lato"/>
        <family val="2"/>
      </rPr>
      <t>(8)</t>
    </r>
  </si>
  <si>
    <r>
      <t xml:space="preserve">Recaudado </t>
    </r>
    <r>
      <rPr>
        <b/>
        <sz val="5"/>
        <rFont val="Lato"/>
        <family val="2"/>
      </rPr>
      <t xml:space="preserve"> 
</t>
    </r>
    <r>
      <rPr>
        <sz val="8"/>
        <rFont val="Lato"/>
        <family val="2"/>
      </rPr>
      <t>(9)</t>
    </r>
  </si>
  <si>
    <t>Ingresos y Otros Beneficios</t>
  </si>
  <si>
    <t>Ingresos de Gestión</t>
  </si>
  <si>
    <t xml:space="preserve">Impuestos </t>
  </si>
  <si>
    <t>Impuesto sobre los Ingresos</t>
  </si>
  <si>
    <t>Impuestos sobre el Patrimonio</t>
  </si>
  <si>
    <t>Predial</t>
  </si>
  <si>
    <t>Sobre Adquisición de Inmuebles y Otras Operaciones Traslativas de Dominio de Inmuebles</t>
  </si>
  <si>
    <t>Sobre Conjuntos Urbanos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</si>
  <si>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</si>
  <si>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</si>
  <si>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</si>
  <si>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</si>
  <si>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</si>
  <si>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Multas</t>
  </si>
  <si>
    <t>Recargos</t>
  </si>
  <si>
    <t>Gastos de Ejecución</t>
  </si>
  <si>
    <t>Indemnización por Devolución de Cheques</t>
  </si>
  <si>
    <t>Impuestos no Comprendidos en la Ley de Ingresos Vigente, Causados en Ejercicios Fiscales Anteriores Pendientes de Liquidación o Pago</t>
  </si>
  <si>
    <t>Otros Impuestos</t>
  </si>
  <si>
    <t>Otros impuestos</t>
  </si>
  <si>
    <t>Sobre Anuncios Publicitarios</t>
  </si>
  <si>
    <t>Sobre Diversiones, Juegos y Espectáculos Públicos</t>
  </si>
  <si>
    <t>Subtotal (12)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</si>
  <si>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</si>
  <si>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</si>
  <si>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</si>
  <si>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</si>
  <si>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</si>
  <si>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</si>
  <si>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</si>
  <si>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</si>
  <si>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Para Obras Públicas y Acciones de Beneficio Social</t>
  </si>
  <si>
    <t>Para Obras de Impacto Vial</t>
  </si>
  <si>
    <t>Por Servicios Ambientales</t>
  </si>
  <si>
    <t>Accesorios de Contribución  de Mejoras por Obras Públicas</t>
  </si>
  <si>
    <t>Indemnización por devolución de cheques</t>
  </si>
  <si>
    <t>Contribuciones de Mejoras no Comprendidas en la Ley de Ingresos Vigente, Causadas en Ejercicios Fiscales Anteriores Pendientes de Liquidación o Pago.</t>
  </si>
  <si>
    <t>Derechos</t>
  </si>
  <si>
    <t>Derechos por el Uso, Goce, Aprovechamiento o Explotación de Bienes de Dominio Público</t>
  </si>
  <si>
    <t>Uso de Vías y Áreas Públicas para el Ejercicio de Actividades Comerciales y de Servicios</t>
  </si>
  <si>
    <t>Estacionamiento en la Vía Pública y de Servicio Público</t>
  </si>
  <si>
    <t>Derechos por Prestación de Servicios</t>
  </si>
  <si>
    <t>Agua Potable, Drenaje, Alcantarillado y Recepcion de Caudales de Aguas Residuales para su Tratamiento</t>
  </si>
  <si>
    <t>Suministro de Agua Potable</t>
  </si>
  <si>
    <t>Suministro de Agua en Bloque Proporcionada por la Autoridad Municipal a Fraccionamientos, Unidades Habitacionales, Comerciales o Industriales</t>
  </si>
  <si>
    <t>Autorización de Derivaciones de la Toma de Agua</t>
  </si>
  <si>
    <t>Conexiones a los Sistemas de Agua y Drenaje</t>
  </si>
  <si>
    <t>Reconexión a los Sistemas de Agua Potable</t>
  </si>
  <si>
    <t>Control para el Establecimiento de Sistemas de Agua Potable y Alcantarillado en Fraccionamientos o Unidades Habitacionales, Comerciales o Industriales</t>
  </si>
  <si>
    <t>Conexiones de Toma por el Suministro de Agua en Bloque Proporcionado por Autoridades Municipales</t>
  </si>
  <si>
    <t>Drenaje, Derechos de Descarga de Aguas Residuales y su Tratamiento o Manejo Ecológico</t>
  </si>
  <si>
    <t>Reparación de Aparatos Medidores de Consumo de Agua</t>
  </si>
  <si>
    <t>Instalación de Medidores</t>
  </si>
  <si>
    <t>Agua en Pipas (Permiso)</t>
  </si>
  <si>
    <t>Agua en Pipas (Carga)</t>
  </si>
  <si>
    <t>Obras</t>
  </si>
  <si>
    <t>Rezagos</t>
  </si>
  <si>
    <t>Venta de Medidores</t>
  </si>
  <si>
    <t>Certificaciones</t>
  </si>
  <si>
    <t>Otros</t>
  </si>
  <si>
    <t>Mantenimiento de Drenaje</t>
  </si>
  <si>
    <t>Dictamen de Factibilidad de Servicios</t>
  </si>
  <si>
    <t>Registro Civil</t>
  </si>
  <si>
    <t>Desarrollo Urbano y Obras Públicas</t>
  </si>
  <si>
    <t>Servicios Prestados por Autoridades Fiscales, Administrativas y de Acceso a la Información Pública</t>
  </si>
  <si>
    <t>Servicios de Rastros</t>
  </si>
  <si>
    <t>Corral de Consejo e Identificación de Señales de Sangre, Tatuajes, Elementos Electromagnéticos y Fierros para Marcar Ganado y Magueyes</t>
  </si>
  <si>
    <t>Servicios de Panteones</t>
  </si>
  <si>
    <t>Expedición o Refrendo Anual de Licencias Para la Venta de Bebidas Alcohólicas al Público</t>
  </si>
  <si>
    <t>Servicios Prestados por Autoridades de Seguridad Pública</t>
  </si>
  <si>
    <t>Servicios Prestados por las Autoridades de Catastro</t>
  </si>
  <si>
    <t>Servicios de Alumbrado Público</t>
  </si>
  <si>
    <t>Servicios de Limpieza de Lotes Baldíos, Recolección, Traslado, y Disposición Final de Residuos Sólidos Industriales y Comerciales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</si>
  <si>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</si>
  <si>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</si>
  <si>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</si>
  <si>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</si>
  <si>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 xml:space="preserve">Productos </t>
  </si>
  <si>
    <t>Productos Derivados del Uso y Aprovechamiento de Bienes no Sujetos a Régimen de Dominio Público</t>
  </si>
  <si>
    <t>Por la Venta o Arrendamiento de Bienes Municipales</t>
  </si>
  <si>
    <t>Impresos y Papel Especial</t>
  </si>
  <si>
    <t>Derivados de Bosques Municipales</t>
  </si>
  <si>
    <t>Otros Productos (Interéses Ganados)</t>
  </si>
  <si>
    <t>Derivados de Recursos Propios</t>
  </si>
  <si>
    <t>Derivado de Participaciones Federales</t>
  </si>
  <si>
    <t>Derivados del Ramo 33</t>
  </si>
  <si>
    <t>Ingresos Financieros por FISM</t>
  </si>
  <si>
    <t>Ingresos Financieros por FORTAMUNDF</t>
  </si>
  <si>
    <t>Derivados de Recursos de Programas Estatales</t>
  </si>
  <si>
    <t>Rendimientos o Ingresos Derivados de las Actividades de Organismos Descentralizados y Empresas de Participación Municipal cuando por su Naturaleza correspondan a actividades que no son Propias de Derecho Público</t>
  </si>
  <si>
    <t>En General, todos aquellos ingresos que perciba la Hacienda Pública Municipal, derivado de Actividades que no son Propias de Derecho Público, o por la Explotación de sus Bienes Patrimoniales</t>
  </si>
  <si>
    <t>Productos no Comprendidos en la Ley de Ingresos Vigente, Causados en Ejercicios Fiscales Anteriores Pendientes de Liquidación o Pago</t>
  </si>
  <si>
    <t xml:space="preserve">Aprovechamientos </t>
  </si>
  <si>
    <t>Sanciones Administrativas</t>
  </si>
  <si>
    <t>Indemnizaciones</t>
  </si>
  <si>
    <t>Indemnizaciones por Daños a Bienes Municipales</t>
  </si>
  <si>
    <t>Otras 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</si>
  <si>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</si>
  <si>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</si>
  <si>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</si>
  <si>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</si>
  <si>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Indemnización por Devolución de cheques</t>
  </si>
  <si>
    <t>Otros Aprovechamientos</t>
  </si>
  <si>
    <t>Uso o Explotación de Bienes de Dominio Público</t>
  </si>
  <si>
    <t>Herencias, Legados, Cesiones y Donaciones</t>
  </si>
  <si>
    <t>Resarcimientos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</si>
  <si>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</si>
  <si>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</si>
  <si>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</si>
  <si>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</si>
  <si>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Estancias Infantiles</t>
  </si>
  <si>
    <t>Farmacias</t>
  </si>
  <si>
    <t>Servicios Médicos</t>
  </si>
  <si>
    <t>Productos Nutricionales (Amaranto, Soya, etc.)</t>
  </si>
  <si>
    <t>Velatorios</t>
  </si>
  <si>
    <t>Colegiaturas</t>
  </si>
  <si>
    <t>Huertos Familiares</t>
  </si>
  <si>
    <t>Servicios de Alberca</t>
  </si>
  <si>
    <t>Panadería</t>
  </si>
  <si>
    <t>Servicios de Laboratorio</t>
  </si>
  <si>
    <t>Servicios de Baños Públicos</t>
  </si>
  <si>
    <t>Inscripciones</t>
  </si>
  <si>
    <t>Desayunos Escolares</t>
  </si>
  <si>
    <t>Productos Básicos (despensas)</t>
  </si>
  <si>
    <t>Servicios Jurídicos</t>
  </si>
  <si>
    <t>Servicios Psicológicos</t>
  </si>
  <si>
    <t>Servicios de Terapia y Discapacidad</t>
  </si>
  <si>
    <t>Ingresos Diversos</t>
  </si>
  <si>
    <t>Ingresos de Organismos del Deporte</t>
  </si>
  <si>
    <t>Ingresos por Fideicomisos y Empresas de Participación Municipal</t>
  </si>
  <si>
    <t>Rendimientos o Ingresos Derivados de Organismos Descentralizados y Fideicomisos, cuando por su naturaleza correspondan a Actividades Propias de Derecho Público</t>
  </si>
  <si>
    <t>Rendimientos o Ingresos Derivados de Empresas de Participación Estatal, cuando por su naturaleza correspondan a Actividades Propias de Derecho Público</t>
  </si>
  <si>
    <t>Ingresos por Venta de Bienes y Prestación de Servicios de Entidades Paraestatales Empresariales no Financieras con participación Estatal Mayoritaria.</t>
  </si>
  <si>
    <t>Ingresos por Venta de Bienes y Prestación de Servicios de Entidades Paraestatales Empresariales Financieras Monetarias con participación Estatal Mayoritaria.</t>
  </si>
  <si>
    <t>Ingresos por Venta de Bienes y Prestación de Servicios de Entidades Paraestatales Empresariales Financieras No Monetarias con participación Estatal Mayoritaria.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</si>
  <si>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</si>
  <si>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</si>
  <si>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JUBILACIONES.</t>
  </si>
  <si>
    <t>Participaciones, Aportaciones, Convenios, Incentivos Derivados de la Colaboración Fiscal y Fondos Distintos de Aportaciones</t>
  </si>
  <si>
    <t>Participaciones</t>
  </si>
  <si>
    <t>Las participaciones derivadas de la aplicación de la Ley de Coordinación Fiscal y demás Ordenamientos jurídicos federales aplicables</t>
  </si>
  <si>
    <t>Fondo General de Participaciones</t>
  </si>
  <si>
    <t>Fondo de Fomento Municipal</t>
  </si>
  <si>
    <t>Fondo de Fiscalización y Recaudación</t>
  </si>
  <si>
    <t>Fondo de Estabilización de los Ingresos de las Entidades Federativas (FEIEF)</t>
  </si>
  <si>
    <t>Correspondientes al Impuesto Especial sobre Producción y Servicios</t>
  </si>
  <si>
    <t>Correspondientes al Impuesto Sobre Automóviles Nuevos</t>
  </si>
  <si>
    <t>Correspondientes al Impuesto Sobre Tenencia o Uso de Vehículos</t>
  </si>
  <si>
    <t>Correspondientes al Fondo de Compensación del Impuesto Sobre Automóviles Nuevos</t>
  </si>
  <si>
    <t>Las derivadas de la aplicación del artículo 4-A de la Ley de Coordinación Fiscal</t>
  </si>
  <si>
    <t>El Impuesto Sobre la Renta efectivamente enterado a la Federación, correspondiente al salario de su personal que preste o desempeñe un servicio personal subordinado así como de sus organismos públicos descentralizados</t>
  </si>
  <si>
    <t>Artículo 4-A, Facción II de la Ley de Coordinación Fiscal (Fondo de Compensaciones)</t>
  </si>
  <si>
    <t xml:space="preserve">El Impuesto Sobre la Renta por enajenación de Bienes Inmuebles </t>
  </si>
  <si>
    <t>Las participaciones derivadas de la aplicación de la Fracción II del Artículo 219 del Código Financiero del Estado de México y Municipios.</t>
  </si>
  <si>
    <t>Del Impuesto Sobre Tenencia o Uso de Vehículos Automotores</t>
  </si>
  <si>
    <t>Del Impuesto Sobre Adquisición de Vehículos Automotores Usados</t>
  </si>
  <si>
    <t>Del Impuesto Sobre Loterías, Rifas, Sorteos, Concursos y Juegos Permitidos con Cruce de Apuestas</t>
  </si>
  <si>
    <t>Del Impuesto a la Venta Final de bebidas con contenido alcohólico</t>
  </si>
  <si>
    <t>Programa de Acciones para el Desarrollo (PAD)</t>
  </si>
  <si>
    <t>Fondo Estatal de Fortalecimiento Municipal (FEFOM)</t>
  </si>
  <si>
    <t>Recursos del CEDIPIEM</t>
  </si>
  <si>
    <t>Recursos del Sistema DIFEM</t>
  </si>
  <si>
    <t>Mecánica Teatral</t>
  </si>
  <si>
    <t>Remanentes Gasto de Inversión Sectorial (PAD)</t>
  </si>
  <si>
    <t>Remanentes Programa de Apoyo al Gasto de Inversión de los Municipios (FEFOM)</t>
  </si>
  <si>
    <t>Otros Recursos Estatales</t>
  </si>
  <si>
    <t>Las demás derivadas de la aplicación del Título Séptimo del Código Financiero para el Estado de México y Municipios, así como de los Convenios, Acuerdos o Declaratorias que al Efecto se Celebren o Realicen</t>
  </si>
  <si>
    <t xml:space="preserve">Aportaciones </t>
  </si>
  <si>
    <t>Aportaciones</t>
  </si>
  <si>
    <t>Fondo de Aportaciones para Infraestructura Social Municipal</t>
  </si>
  <si>
    <t>Fondo de Aportaciones para el Fortalecimiento de los Municipios y de las Demarcaciones Territoriales del Distrito Federal</t>
  </si>
  <si>
    <t>Remanentes de Ramo 33 (FISM)</t>
  </si>
  <si>
    <t>Remanentes de Ramo 33 (FORTAMUN)</t>
  </si>
  <si>
    <t>Fondo de Aportaciones para la Seguridad Pública. (FASP)</t>
  </si>
  <si>
    <t>Convenios</t>
  </si>
  <si>
    <t>Incentivos Derivados de la Colaboración Fiscal</t>
  </si>
  <si>
    <t>Multas Federales No Fiscales</t>
  </si>
  <si>
    <t>Convenios de Transito Estatal con Municipios</t>
  </si>
  <si>
    <t>Fondos Distintos de Aportaciones</t>
  </si>
  <si>
    <t>Recursos del Programa Hábitat</t>
  </si>
  <si>
    <t>Excedentes Petroleros</t>
  </si>
  <si>
    <t>Ramo 23</t>
  </si>
  <si>
    <t>FORTASEG</t>
  </si>
  <si>
    <t>Remanentes Otros Recursos Federales</t>
  </si>
  <si>
    <t>Otros Recursos Federales</t>
  </si>
  <si>
    <t>Recursos del Programa de ahorro y subsidio para la vivienda, “Tu Casa”. (FONHAPO)</t>
  </si>
  <si>
    <t>Recursos del Programa para el Desarrollo de Zonas Prioritarias</t>
  </si>
  <si>
    <t>Recursos del Programa 3 X 1 para Migrantes.</t>
  </si>
  <si>
    <t>Recursos del Programa de Empleo Temporal (PET) .</t>
  </si>
  <si>
    <t>Recursos del Programa de Vivienda Rural.</t>
  </si>
  <si>
    <t>Recursos del Programa de Opciones Productivas.</t>
  </si>
  <si>
    <t>Recursos para el Rescate de Espacios Públicos</t>
  </si>
  <si>
    <t>Recursos del Fideicomiso Fondo Nacional de Habitaciones Populares</t>
  </si>
  <si>
    <t>Recursos del Programa CONADE</t>
  </si>
  <si>
    <t>Recursos para el Programa Calidad para el Deporte CONADE</t>
  </si>
  <si>
    <t>Recursos del Programa Cultura Física CONADE</t>
  </si>
  <si>
    <t>Recursos de CONACULTA</t>
  </si>
  <si>
    <t>Recursos Programa de Devolución de Derechos PRODER</t>
  </si>
  <si>
    <t>Recursos para agua Potable, Alcantarillado y Saneamiento en zonas Urbanas APAZU</t>
  </si>
  <si>
    <t>Recursos de Instituto Nacional para el Desarrollo de Capacidades del Sector Rural INCA RURAL / Sistema Nacional de Capacitación y Asistencia Técnica Rural Integral SINACATRI</t>
  </si>
  <si>
    <t>Recursos de la Comisión Nacional para el Desarrollo de los Pueblos Indígenas CDI.</t>
  </si>
  <si>
    <t>Transferencias, Asignaciones, Subsidios y Subvenciones, Pensiones y Jubilaciones</t>
  </si>
  <si>
    <t xml:space="preserve">Transferencias  y Asignaciones </t>
  </si>
  <si>
    <t>Subsidios y Subvenciones</t>
  </si>
  <si>
    <t>Subsidios para Gastos de Operación</t>
  </si>
  <si>
    <t>Pensiones y Jubilaciones</t>
  </si>
  <si>
    <t>Transferencias del Fondo Mexicano del Petróleo para la Estabilización y el Desarrollo</t>
  </si>
  <si>
    <t>Otros Ingresos y Beneficios</t>
  </si>
  <si>
    <t>Ingresos financieros</t>
  </si>
  <si>
    <t>Intereses Ganados de Títulos, Valores y demás Instrumentos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</si>
  <si>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</si>
  <si>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</si>
  <si>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</si>
  <si>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</si>
  <si>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</si>
  <si>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</si>
  <si>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</si>
  <si>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</si>
  <si>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</si>
  <si>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</si>
  <si>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</si>
  <si>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Ingresos derivados de Financiamiento</t>
  </si>
  <si>
    <t>Banco Nacional de Obras y Servicios Públicos</t>
  </si>
  <si>
    <t>Otras Instituciones Públicas</t>
  </si>
  <si>
    <t>Instituciones Privadas</t>
  </si>
  <si>
    <t>Particulares</t>
  </si>
  <si>
    <t>Pasivos Generados al Cierre del Ejercicio Fiscal Pendientes de Pago</t>
  </si>
  <si>
    <t>Los derivados de las operaciones de Crédito en los términos que establece el Título Octavo del Código Financiero del Estado de México y Municipios y Otras Leyes Aplicables</t>
  </si>
  <si>
    <t>Otros Ingresos y Beneficios Varios</t>
  </si>
  <si>
    <t>Bonificaciones y Descuentos Obtenidos</t>
  </si>
  <si>
    <t xml:space="preserve">Diferencias por Tipo de Cambio a Favor </t>
  </si>
  <si>
    <t>Diferencias por Tipo de Cambio a Favor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</si>
  <si>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</si>
  <si>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</si>
  <si>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</si>
  <si>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</si>
  <si>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</si>
  <si>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Aportaciones por Gestoría de Diputados</t>
  </si>
  <si>
    <t>Ingresos por Audiencia Pública</t>
  </si>
  <si>
    <t>Actualización de Inversiones en UDI´S</t>
  </si>
  <si>
    <t>Intereses por Inversiones en UDI´S</t>
  </si>
  <si>
    <t>Otros Convenios</t>
  </si>
  <si>
    <t>Ingresos Derivados de Ejercicios Anteriores no Aplicados</t>
  </si>
  <si>
    <t xml:space="preserve">Otros Ingresos por Donativos </t>
  </si>
  <si>
    <t>Otros Ingresos Varios</t>
  </si>
  <si>
    <t>Total Partidas (13)</t>
  </si>
  <si>
    <t>TOTAL</t>
  </si>
  <si>
    <t>"Bajo protesta de decir verdad declaramos que los Estados Presupuestarios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</si>
</sst>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##0;###0"/>
    <numFmt numFmtId="165" formatCode="_-* #,##0.0_-;\-* #,##0.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sz val="11"/>
      <color indexed="8"/>
      <name val="Calibri"/>
      <family val="2"/>
    </font>
    <font>
      <b/>
      <sz val="12"/>
      <name val="Lato"/>
      <family val="2"/>
    </font>
    <font>
      <b/>
      <sz val="14"/>
      <name val="Lato"/>
      <family val="2"/>
    </font>
    <font>
      <b/>
      <sz val="3"/>
      <name val="Lato"/>
      <family val="2"/>
    </font>
    <font>
      <sz val="8"/>
      <name val="Lato"/>
      <family val="2"/>
    </font>
    <font>
      <b/>
      <sz val="5"/>
      <name val="Lato"/>
      <family val="2"/>
    </font>
    <font>
      <b/>
      <sz val="8"/>
      <name val="Lato"/>
      <family val="2"/>
    </font>
    <font>
      <b/>
      <sz val="7"/>
      <color indexed="8"/>
      <name val="Lato"/>
      <family val="2"/>
    </font>
    <font>
      <b/>
      <sz val="7"/>
      <name val="Lato"/>
      <family val="2"/>
    </font>
    <font>
      <sz val="7"/>
      <name val="Lato"/>
      <family val="2"/>
    </font>
    <font>
      <sz val="7"/>
      <color indexed="8"/>
      <name val="Lato"/>
      <family val="2"/>
    </font>
    <font>
      <b/>
      <sz val="9"/>
      <name val="Helvetica"/>
      <family val="2"/>
    </font>
    <font>
      <sz val="9"/>
      <color theme="1"/>
      <name val="Helvetica"/>
      <family val="2"/>
    </font>
    <font>
      <sz val="28"/>
      <name val="Lato"/>
      <family val="2"/>
    </font>
    <font>
      <b/>
      <sz val="10"/>
      <color theme="0"/>
      <name val="Lato"/>
      <family val="2"/>
    </font>
    <font>
      <b/>
      <sz val="7"/>
      <color theme="0" tint="-0.14999847407452621"/>
      <name val="Lato"/>
      <family val="2"/>
    </font>
    <font>
      <sz val="9"/>
      <color indexed="8"/>
      <name val="Lato"/>
      <family val="2"/>
    </font>
    <font>
      <b/>
      <sz val="9"/>
      <color indexed="8"/>
      <name val="Lato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double">
        <color auto="1"/>
      </top>
      <bottom style="thin">
        <color rgb="FFB1B1B1"/>
      </bottom>
      <diagonal/>
    </border>
    <border>
      <left style="thin">
        <color rgb="FFB1B1B1"/>
      </left>
      <right style="double">
        <color indexed="64"/>
      </right>
      <top style="double">
        <color auto="1"/>
      </top>
      <bottom style="thin">
        <color rgb="FFB1B1B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thin">
        <color rgb="FFB1B1B1"/>
      </bottom>
      <diagonal/>
    </border>
    <border>
      <left style="thin">
        <color rgb="FFB1B1B1"/>
      </left>
      <right style="double">
        <color indexed="64"/>
      </right>
      <top style="thin">
        <color rgb="FFB1B1B1"/>
      </top>
      <bottom style="thin">
        <color rgb="FFB1B1B1"/>
      </bottom>
      <diagonal/>
    </border>
    <border>
      <left style="double">
        <color auto="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thin">
        <color rgb="FFB1B1B1"/>
      </right>
      <top style="thin">
        <color rgb="FFB1B1B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 style="thin">
        <color rgb="FFB1B1B1"/>
      </top>
      <bottom style="double">
        <color auto="1"/>
      </bottom>
      <diagonal/>
    </border>
    <border>
      <left/>
      <right/>
      <top style="thin">
        <color rgb="FFB1B1B1"/>
      </top>
      <bottom/>
      <diagonal/>
    </border>
    <border>
      <left style="double">
        <color auto="1"/>
      </left>
      <right style="thin">
        <color rgb="FFB1B1B1"/>
      </right>
      <top style="thin">
        <color rgb="FFB1B1B1"/>
      </top>
      <bottom/>
      <diagonal/>
    </border>
    <border>
      <left style="thin">
        <color rgb="FFB1B1B1"/>
      </left>
      <right style="thin">
        <color rgb="FFB1B1B1"/>
      </right>
      <top style="thin">
        <color rgb="FFB1B1B1"/>
      </top>
      <bottom/>
      <diagonal/>
    </border>
    <border>
      <left style="double">
        <color auto="1"/>
      </left>
      <right style="thin">
        <color rgb="FFB1B1B1"/>
      </right>
      <top style="double">
        <color auto="1"/>
      </top>
      <bottom style="double">
        <color auto="1"/>
      </bottom>
      <diagonal/>
    </border>
    <border>
      <left style="thin">
        <color rgb="FFB1B1B1"/>
      </left>
      <right style="thin">
        <color rgb="FFB1B1B1"/>
      </right>
      <top style="double">
        <color auto="1"/>
      </top>
      <bottom style="double">
        <color auto="1"/>
      </bottom>
      <diagonal/>
    </border>
    <border>
      <left style="thin">
        <color rgb="FFB1B1B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2" applyFont="1" applyFill="1" applyBorder="1" applyAlignment="1" applyProtection="1"/>
    <xf numFmtId="0" fontId="3" fillId="0" borderId="0" xfId="2" applyFont="1" applyFill="1" applyBorder="1" applyAlignment="1" applyProtection="1">
      <alignment vertical="center"/>
    </xf>
    <xf numFmtId="1" fontId="3" fillId="0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vertical="center"/>
    </xf>
    <xf numFmtId="43" fontId="3" fillId="0" borderId="0" xfId="3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/>
    <xf numFmtId="0" fontId="6" fillId="2" borderId="1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center" vertical="center" wrapText="1"/>
    </xf>
    <xf numFmtId="0" fontId="6" fillId="2" borderId="3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7" fillId="2" borderId="0" xfId="2" applyFont="1" applyFill="1" applyBorder="1" applyAlignment="1" applyProtection="1">
      <alignment horizontal="center" vertical="center" wrapText="1"/>
    </xf>
    <xf numFmtId="0" fontId="7" fillId="2" borderId="5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1" fontId="7" fillId="2" borderId="0" xfId="2" applyNumberFormat="1" applyFont="1" applyFill="1" applyBorder="1" applyAlignment="1" applyProtection="1">
      <alignment vertical="center"/>
      <protection locked="0"/>
    </xf>
    <xf numFmtId="0" fontId="7" fillId="2" borderId="5" xfId="2" applyFont="1" applyFill="1" applyBorder="1" applyAlignment="1" applyProtection="1">
      <alignment vertical="center"/>
      <protection locked="0"/>
    </xf>
    <xf numFmtId="0" fontId="4" fillId="2" borderId="4" xfId="2" applyFont="1" applyFill="1" applyBorder="1" applyAlignment="1" applyProtection="1">
      <alignment horizontal="left" vertical="center"/>
      <protection locked="0"/>
    </xf>
    <xf numFmtId="0" fontId="4" fillId="2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right" vertical="center"/>
      <protection locked="0"/>
    </xf>
    <xf numFmtId="43" fontId="4" fillId="0" borderId="0" xfId="3" applyFont="1" applyFill="1" applyBorder="1" applyAlignment="1" applyProtection="1">
      <alignment horizontal="right" vertical="center"/>
      <protection locked="0"/>
    </xf>
    <xf numFmtId="0" fontId="4" fillId="2" borderId="0" xfId="2" applyFont="1" applyFill="1" applyBorder="1" applyAlignment="1" applyProtection="1">
      <alignment horizontal="right" vertical="center"/>
      <protection locked="0"/>
    </xf>
    <xf numFmtId="0" fontId="4" fillId="2" borderId="5" xfId="2" applyFont="1" applyFill="1" applyBorder="1" applyAlignment="1" applyProtection="1">
      <alignment horizontal="right" vertical="center"/>
      <protection locked="0"/>
    </xf>
    <xf numFmtId="0" fontId="3" fillId="0" borderId="6" xfId="2" applyFont="1" applyFill="1" applyBorder="1" applyAlignment="1" applyProtection="1">
      <alignment horizontal="center" vertical="center"/>
      <protection locked="0"/>
    </xf>
    <xf numFmtId="0" fontId="3" fillId="0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1" fontId="8" fillId="0" borderId="0" xfId="2" applyNumberFormat="1" applyFont="1" applyFill="1" applyBorder="1" applyAlignment="1" applyProtection="1">
      <alignment horizontal="center"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center" vertical="center"/>
    </xf>
    <xf numFmtId="43" fontId="8" fillId="0" borderId="0" xfId="3" applyFont="1" applyFill="1" applyBorder="1" applyAlignment="1" applyProtection="1">
      <alignment horizontal="center" vertical="center"/>
    </xf>
    <xf numFmtId="0" fontId="8" fillId="2" borderId="0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 wrapText="1"/>
    </xf>
    <xf numFmtId="0" fontId="4" fillId="0" borderId="10" xfId="2" applyFont="1" applyFill="1" applyBorder="1" applyAlignment="1" applyProtection="1">
      <alignment horizontal="center" vertical="center"/>
    </xf>
    <xf numFmtId="0" fontId="4" fillId="2" borderId="10" xfId="2" applyFont="1" applyFill="1" applyBorder="1" applyAlignment="1" applyProtection="1">
      <alignment horizontal="center" vertical="center" wrapText="1"/>
    </xf>
    <xf numFmtId="0" fontId="4" fillId="2" borderId="1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4" fillId="0" borderId="12" xfId="2" applyFont="1" applyFill="1" applyBorder="1" applyAlignment="1" applyProtection="1">
      <alignment horizontal="center" vertical="center" wrapText="1"/>
    </xf>
    <xf numFmtId="0" fontId="4" fillId="0" borderId="13" xfId="2" applyFont="1" applyFill="1" applyBorder="1" applyAlignment="1" applyProtection="1">
      <alignment horizontal="center" vertical="center" wrapText="1"/>
    </xf>
    <xf numFmtId="0" fontId="4" fillId="2" borderId="13" xfId="2" applyFont="1" applyFill="1" applyBorder="1" applyAlignment="1" applyProtection="1">
      <alignment horizontal="center" vertical="center" wrapText="1"/>
    </xf>
    <xf numFmtId="0" fontId="4" fillId="2" borderId="14" xfId="2" applyFont="1" applyFill="1" applyBorder="1" applyAlignment="1" applyProtection="1">
      <alignment horizontal="center" vertical="center" wrapText="1"/>
    </xf>
    <xf numFmtId="0" fontId="4" fillId="0" borderId="15" xfId="2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4" fillId="2" borderId="16" xfId="2" applyFont="1" applyFill="1" applyBorder="1" applyAlignment="1" applyProtection="1">
      <alignment horizontal="center" vertical="center" wrapText="1"/>
    </xf>
    <xf numFmtId="0" fontId="4" fillId="2" borderId="17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2" borderId="18" xfId="2" applyFont="1" applyFill="1" applyBorder="1" applyAlignment="1" applyProtection="1">
      <alignment horizontal="center" vertical="center" wrapText="1"/>
    </xf>
    <xf numFmtId="164" fontId="2" fillId="0" borderId="0" xfId="2" applyNumberFormat="1" applyFont="1" applyFill="1" applyBorder="1" applyAlignment="1" applyProtection="1">
      <alignment horizontal="left" vertical="center"/>
    </xf>
    <xf numFmtId="164" fontId="12" fillId="3" borderId="9" xfId="2" applyNumberFormat="1" applyFont="1" applyFill="1" applyBorder="1" applyAlignment="1" applyProtection="1">
      <alignment horizontal="left" vertical="center" wrapText="1"/>
    </xf>
    <xf numFmtId="164" fontId="12" fillId="3" borderId="10" xfId="2" applyNumberFormat="1" applyFont="1" applyFill="1" applyBorder="1" applyAlignment="1" applyProtection="1">
      <alignment horizontal="left" vertical="center" wrapText="1"/>
    </xf>
    <xf numFmtId="1" fontId="12" fillId="3" borderId="10" xfId="2" applyNumberFormat="1" applyFont="1" applyFill="1" applyBorder="1" applyAlignment="1" applyProtection="1">
      <alignment horizontal="left" vertical="center" wrapText="1"/>
    </xf>
    <xf numFmtId="0" fontId="13" fillId="3" borderId="10" xfId="2" applyFont="1" applyFill="1" applyBorder="1" applyAlignment="1" applyProtection="1">
      <alignment horizontal="left" vertical="center" wrapText="1"/>
    </xf>
    <xf numFmtId="43" fontId="4" fillId="3" borderId="10" xfId="1" applyFont="1" applyFill="1" applyBorder="1" applyAlignment="1" applyProtection="1">
      <alignment horizontal="right" vertical="center"/>
    </xf>
    <xf numFmtId="165" fontId="4" fillId="3" borderId="10" xfId="1" applyNumberFormat="1" applyFont="1" applyFill="1" applyBorder="1" applyAlignment="1" applyProtection="1">
      <alignment horizontal="right" vertical="center"/>
    </xf>
    <xf numFmtId="43" fontId="4" fillId="3" borderId="11" xfId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left" vertical="center"/>
    </xf>
    <xf numFmtId="164" fontId="12" fillId="4" borderId="12" xfId="2" applyNumberFormat="1" applyFont="1" applyFill="1" applyBorder="1" applyAlignment="1" applyProtection="1">
      <alignment horizontal="left" vertical="center" wrapText="1"/>
    </xf>
    <xf numFmtId="164" fontId="12" fillId="4" borderId="13" xfId="2" applyNumberFormat="1" applyFont="1" applyFill="1" applyBorder="1" applyAlignment="1" applyProtection="1">
      <alignment horizontal="left" vertical="center" wrapText="1"/>
    </xf>
    <xf numFmtId="1" fontId="12" fillId="4" borderId="13" xfId="2" applyNumberFormat="1" applyFont="1" applyFill="1" applyBorder="1" applyAlignment="1" applyProtection="1">
      <alignment horizontal="left" vertical="center" wrapText="1"/>
    </xf>
    <xf numFmtId="0" fontId="13" fillId="4" borderId="13" xfId="2" applyFont="1" applyFill="1" applyBorder="1" applyAlignment="1" applyProtection="1">
      <alignment horizontal="left" vertical="center" wrapText="1"/>
    </xf>
    <xf numFmtId="43" fontId="4" fillId="4" borderId="13" xfId="1" applyFont="1" applyFill="1" applyBorder="1" applyAlignment="1" applyProtection="1">
      <alignment horizontal="right" vertical="center"/>
    </xf>
    <xf numFmtId="165" fontId="4" fillId="4" borderId="13" xfId="1" applyNumberFormat="1" applyFont="1" applyFill="1" applyBorder="1" applyAlignment="1" applyProtection="1">
      <alignment horizontal="right" vertical="center"/>
    </xf>
    <xf numFmtId="43" fontId="4" fillId="4" borderId="14" xfId="1" applyFont="1" applyFill="1" applyBorder="1" applyAlignment="1" applyProtection="1">
      <alignment horizontal="right" vertical="center"/>
    </xf>
    <xf numFmtId="0" fontId="3" fillId="0" borderId="0" xfId="2" applyFont="1" applyFill="1" applyBorder="1" applyAlignment="1" applyProtection="1">
      <alignment horizontal="left" vertical="top"/>
    </xf>
    <xf numFmtId="164" fontId="12" fillId="5" borderId="12" xfId="2" applyNumberFormat="1" applyFont="1" applyFill="1" applyBorder="1" applyAlignment="1" applyProtection="1">
      <alignment horizontal="left" vertical="center" wrapText="1"/>
    </xf>
    <xf numFmtId="164" fontId="12" fillId="5" borderId="13" xfId="2" applyNumberFormat="1" applyFont="1" applyFill="1" applyBorder="1" applyAlignment="1" applyProtection="1">
      <alignment horizontal="left" vertical="center" wrapText="1"/>
    </xf>
    <xf numFmtId="1" fontId="12" fillId="5" borderId="13" xfId="2" applyNumberFormat="1" applyFont="1" applyFill="1" applyBorder="1" applyAlignment="1" applyProtection="1">
      <alignment horizontal="left" vertical="center" wrapText="1"/>
    </xf>
    <xf numFmtId="0" fontId="13" fillId="5" borderId="13" xfId="2" applyFont="1" applyFill="1" applyBorder="1" applyAlignment="1" applyProtection="1">
      <alignment horizontal="left" vertical="center" wrapText="1"/>
    </xf>
    <xf numFmtId="43" fontId="4" fillId="5" borderId="13" xfId="1" applyFont="1" applyFill="1" applyBorder="1" applyAlignment="1" applyProtection="1">
      <alignment horizontal="right" vertical="center"/>
    </xf>
    <xf numFmtId="165" fontId="4" fillId="5" borderId="13" xfId="1" applyNumberFormat="1" applyFont="1" applyFill="1" applyBorder="1" applyAlignment="1" applyProtection="1">
      <alignment horizontal="right" vertical="center"/>
    </xf>
    <xf numFmtId="43" fontId="4" fillId="5" borderId="14" xfId="1" applyFont="1" applyFill="1" applyBorder="1" applyAlignment="1" applyProtection="1">
      <alignment horizontal="right" vertical="center"/>
    </xf>
    <xf numFmtId="164" fontId="12" fillId="6" borderId="12" xfId="2" applyNumberFormat="1" applyFont="1" applyFill="1" applyBorder="1" applyAlignment="1" applyProtection="1">
      <alignment horizontal="left" vertical="center" wrapText="1"/>
    </xf>
    <xf numFmtId="164" fontId="12" fillId="6" borderId="13" xfId="2" applyNumberFormat="1" applyFont="1" applyFill="1" applyBorder="1" applyAlignment="1" applyProtection="1">
      <alignment horizontal="left" vertical="center" wrapText="1"/>
    </xf>
    <xf numFmtId="1" fontId="12" fillId="6" borderId="13" xfId="2" applyNumberFormat="1" applyFont="1" applyFill="1" applyBorder="1" applyAlignment="1" applyProtection="1">
      <alignment horizontal="left" vertical="center" wrapText="1"/>
    </xf>
    <xf numFmtId="0" fontId="13" fillId="6" borderId="13" xfId="2" applyFont="1" applyFill="1" applyBorder="1" applyAlignment="1" applyProtection="1">
      <alignment horizontal="left" vertical="center" wrapText="1"/>
    </xf>
    <xf numFmtId="43" fontId="4" fillId="6" borderId="13" xfId="1" applyFont="1" applyFill="1" applyBorder="1" applyAlignment="1" applyProtection="1">
      <alignment horizontal="right" vertical="center"/>
    </xf>
    <xf numFmtId="165" fontId="4" fillId="6" borderId="13" xfId="1" applyNumberFormat="1" applyFont="1" applyFill="1" applyBorder="1" applyAlignment="1" applyProtection="1">
      <alignment horizontal="right" vertical="center"/>
    </xf>
    <xf numFmtId="43" fontId="4" fillId="6" borderId="14" xfId="1" applyFont="1" applyFill="1" applyBorder="1" applyAlignment="1" applyProtection="1">
      <alignment horizontal="right" vertical="center"/>
    </xf>
    <xf numFmtId="164" fontId="12" fillId="7" borderId="12" xfId="2" applyNumberFormat="1" applyFont="1" applyFill="1" applyBorder="1" applyAlignment="1" applyProtection="1">
      <alignment horizontal="left" vertical="center" wrapText="1"/>
    </xf>
    <xf numFmtId="164" fontId="12" fillId="7" borderId="13" xfId="2" applyNumberFormat="1" applyFont="1" applyFill="1" applyBorder="1" applyAlignment="1" applyProtection="1">
      <alignment horizontal="left" vertical="center" wrapText="1"/>
    </xf>
    <xf numFmtId="1" fontId="12" fillId="7" borderId="13" xfId="2" applyNumberFormat="1" applyFont="1" applyFill="1" applyBorder="1" applyAlignment="1" applyProtection="1">
      <alignment horizontal="left" vertical="center" wrapText="1"/>
    </xf>
    <xf numFmtId="0" fontId="13" fillId="7" borderId="13" xfId="2" applyFont="1" applyFill="1" applyBorder="1" applyAlignment="1" applyProtection="1">
      <alignment horizontal="left" vertical="center" wrapText="1"/>
    </xf>
    <xf numFmtId="43" fontId="4" fillId="7" borderId="13" xfId="1" applyFont="1" applyFill="1" applyBorder="1" applyAlignment="1" applyProtection="1">
      <alignment horizontal="right" vertical="center"/>
    </xf>
    <xf numFmtId="165" fontId="4" fillId="7" borderId="13" xfId="1" applyNumberFormat="1" applyFont="1" applyFill="1" applyBorder="1" applyAlignment="1" applyProtection="1">
      <alignment horizontal="right" vertical="center"/>
    </xf>
    <xf numFmtId="43" fontId="4" fillId="7" borderId="14" xfId="1" applyFont="1" applyFill="1" applyBorder="1" applyAlignment="1" applyProtection="1">
      <alignment horizontal="right" vertical="center"/>
    </xf>
    <xf numFmtId="164" fontId="12" fillId="8" borderId="12" xfId="2" applyNumberFormat="1" applyFont="1" applyFill="1" applyBorder="1" applyAlignment="1" applyProtection="1">
      <alignment horizontal="left" vertical="center" wrapText="1"/>
    </xf>
    <xf numFmtId="164" fontId="12" fillId="8" borderId="13" xfId="2" applyNumberFormat="1" applyFont="1" applyFill="1" applyBorder="1" applyAlignment="1" applyProtection="1">
      <alignment horizontal="left" vertical="center" wrapText="1"/>
    </xf>
    <xf numFmtId="1" fontId="12" fillId="8" borderId="13" xfId="2" applyNumberFormat="1" applyFont="1" applyFill="1" applyBorder="1" applyAlignment="1" applyProtection="1">
      <alignment horizontal="left" vertical="center" wrapText="1"/>
    </xf>
    <xf numFmtId="0" fontId="14" fillId="8" borderId="13" xfId="2" applyFont="1" applyFill="1" applyBorder="1" applyAlignment="1" applyProtection="1">
      <alignment horizontal="left" vertical="center" wrapText="1"/>
    </xf>
    <xf numFmtId="43" fontId="3" fillId="8" borderId="13" xfId="1" applyFont="1" applyFill="1" applyBorder="1" applyAlignment="1" applyProtection="1">
      <alignment horizontal="right" vertical="center"/>
      <protection locked="0"/>
    </xf>
    <xf numFmtId="165" fontId="3" fillId="8" borderId="13" xfId="1" applyNumberFormat="1" applyFont="1" applyFill="1" applyBorder="1" applyAlignment="1" applyProtection="1">
      <alignment horizontal="right" vertical="center"/>
      <protection locked="0"/>
    </xf>
    <xf numFmtId="43" fontId="3" fillId="8" borderId="14" xfId="1" applyFont="1" applyFill="1" applyBorder="1" applyAlignment="1" applyProtection="1">
      <alignment horizontal="right" vertical="center"/>
      <protection locked="0"/>
    </xf>
    <xf numFmtId="164" fontId="15" fillId="0" borderId="12" xfId="2" applyNumberFormat="1" applyFont="1" applyFill="1" applyBorder="1" applyAlignment="1" applyProtection="1">
      <alignment horizontal="left" vertical="center" wrapText="1"/>
    </xf>
    <xf numFmtId="164" fontId="15" fillId="0" borderId="13" xfId="2" applyNumberFormat="1" applyFont="1" applyFill="1" applyBorder="1" applyAlignment="1" applyProtection="1">
      <alignment horizontal="left" vertical="center" wrapText="1"/>
    </xf>
    <xf numFmtId="1" fontId="15" fillId="0" borderId="13" xfId="2" applyNumberFormat="1" applyFont="1" applyFill="1" applyBorder="1" applyAlignment="1" applyProtection="1">
      <alignment horizontal="left" vertical="center" wrapText="1"/>
    </xf>
    <xf numFmtId="0" fontId="14" fillId="0" borderId="13" xfId="2" applyFont="1" applyFill="1" applyBorder="1" applyAlignment="1" applyProtection="1">
      <alignment horizontal="left" vertical="center" wrapText="1"/>
    </xf>
    <xf numFmtId="43" fontId="3" fillId="0" borderId="13" xfId="1" applyFont="1" applyFill="1" applyBorder="1" applyAlignment="1" applyProtection="1">
      <alignment horizontal="right" vertical="center"/>
      <protection locked="0"/>
    </xf>
    <xf numFmtId="165" fontId="3" fillId="0" borderId="13" xfId="1" applyNumberFormat="1" applyFont="1" applyFill="1" applyBorder="1" applyAlignment="1" applyProtection="1">
      <alignment horizontal="right" vertical="center"/>
      <protection locked="0"/>
    </xf>
    <xf numFmtId="43" fontId="3" fillId="0" borderId="14" xfId="1" applyFont="1" applyFill="1" applyBorder="1" applyAlignment="1" applyProtection="1">
      <alignment horizontal="right" vertical="center"/>
      <protection locked="0"/>
    </xf>
    <xf numFmtId="43" fontId="3" fillId="9" borderId="13" xfId="1" applyFont="1" applyFill="1" applyBorder="1" applyAlignment="1" applyProtection="1">
      <alignment horizontal="right" vertical="center"/>
      <protection locked="0"/>
    </xf>
    <xf numFmtId="165" fontId="3" fillId="9" borderId="13" xfId="1" applyNumberFormat="1" applyFont="1" applyFill="1" applyBorder="1" applyAlignment="1" applyProtection="1">
      <alignment horizontal="right" vertical="center"/>
      <protection locked="0"/>
    </xf>
    <xf numFmtId="1" fontId="15" fillId="8" borderId="13" xfId="2" applyNumberFormat="1" applyFont="1" applyFill="1" applyBorder="1" applyAlignment="1" applyProtection="1">
      <alignment horizontal="left" vertical="center" wrapText="1"/>
    </xf>
    <xf numFmtId="43" fontId="3" fillId="9" borderId="14" xfId="1" applyFont="1" applyFill="1" applyBorder="1" applyAlignment="1" applyProtection="1">
      <alignment horizontal="right" vertical="center"/>
      <protection locked="0"/>
    </xf>
    <xf numFmtId="0" fontId="13" fillId="0" borderId="12" xfId="2" applyFont="1" applyFill="1" applyBorder="1" applyAlignment="1" applyProtection="1">
      <alignment horizontal="left" vertical="center"/>
    </xf>
    <xf numFmtId="0" fontId="3" fillId="0" borderId="13" xfId="2" applyFont="1" applyFill="1" applyBorder="1" applyAlignment="1" applyProtection="1">
      <alignment horizontal="left" vertical="center"/>
    </xf>
    <xf numFmtId="1" fontId="13" fillId="0" borderId="13" xfId="2" applyNumberFormat="1" applyFont="1" applyFill="1" applyBorder="1" applyAlignment="1" applyProtection="1">
      <alignment horizontal="left" vertical="center"/>
    </xf>
    <xf numFmtId="43" fontId="4" fillId="10" borderId="13" xfId="1" applyFont="1" applyFill="1" applyBorder="1" applyAlignment="1" applyProtection="1">
      <alignment horizontal="right" vertical="center"/>
    </xf>
    <xf numFmtId="165" fontId="4" fillId="10" borderId="13" xfId="1" applyNumberFormat="1" applyFont="1" applyFill="1" applyBorder="1" applyAlignment="1" applyProtection="1">
      <alignment horizontal="right" vertical="center"/>
    </xf>
    <xf numFmtId="43" fontId="4" fillId="10" borderId="14" xfId="1" applyFont="1" applyFill="1" applyBorder="1" applyAlignment="1" applyProtection="1">
      <alignment horizontal="right" vertical="center"/>
    </xf>
    <xf numFmtId="164" fontId="16" fillId="6" borderId="13" xfId="2" applyNumberFormat="1" applyFont="1" applyFill="1" applyBorder="1" applyAlignment="1" applyProtection="1">
      <alignment horizontal="left" vertical="center" wrapText="1"/>
    </xf>
    <xf numFmtId="164" fontId="15" fillId="8" borderId="12" xfId="2" applyNumberFormat="1" applyFont="1" applyFill="1" applyBorder="1" applyAlignment="1" applyProtection="1">
      <alignment horizontal="left" vertical="center" wrapText="1"/>
    </xf>
    <xf numFmtId="164" fontId="15" fillId="8" borderId="13" xfId="2" applyNumberFormat="1" applyFont="1" applyFill="1" applyBorder="1" applyAlignment="1" applyProtection="1">
      <alignment horizontal="left" vertical="center" wrapText="1"/>
    </xf>
    <xf numFmtId="1" fontId="17" fillId="0" borderId="13" xfId="2" applyNumberFormat="1" applyFont="1" applyFill="1" applyBorder="1" applyAlignment="1" applyProtection="1">
      <alignment horizontal="left" vertical="center" wrapText="1"/>
    </xf>
    <xf numFmtId="0" fontId="9" fillId="0" borderId="13" xfId="2" applyFont="1" applyFill="1" applyBorder="1" applyAlignment="1" applyProtection="1">
      <alignment horizontal="left" vertical="center" wrapText="1"/>
    </xf>
    <xf numFmtId="0" fontId="14" fillId="0" borderId="13" xfId="2" applyFont="1" applyFill="1" applyBorder="1" applyAlignment="1" applyProtection="1">
      <alignment horizontal="justify" vertical="center" wrapText="1"/>
    </xf>
    <xf numFmtId="0" fontId="13" fillId="0" borderId="13" xfId="2" applyFont="1" applyFill="1" applyBorder="1" applyAlignment="1" applyProtection="1">
      <alignment horizontal="left" vertical="center"/>
    </xf>
    <xf numFmtId="0" fontId="18" fillId="0" borderId="13" xfId="2" applyFont="1" applyFill="1" applyBorder="1" applyAlignment="1" applyProtection="1">
      <alignment horizontal="left" vertical="center" wrapText="1"/>
    </xf>
    <xf numFmtId="0" fontId="13" fillId="5" borderId="13" xfId="2" applyFont="1" applyFill="1" applyBorder="1" applyAlignment="1" applyProtection="1">
      <alignment horizontal="justify" vertical="center" wrapText="1"/>
    </xf>
    <xf numFmtId="164" fontId="15" fillId="11" borderId="12" xfId="2" applyNumberFormat="1" applyFont="1" applyFill="1" applyBorder="1" applyAlignment="1" applyProtection="1">
      <alignment horizontal="left" vertical="center" wrapText="1"/>
    </xf>
    <xf numFmtId="164" fontId="15" fillId="11" borderId="13" xfId="2" applyNumberFormat="1" applyFont="1" applyFill="1" applyBorder="1" applyAlignment="1" applyProtection="1">
      <alignment horizontal="left" vertical="center" wrapText="1"/>
    </xf>
    <xf numFmtId="1" fontId="15" fillId="11" borderId="13" xfId="2" applyNumberFormat="1" applyFont="1" applyFill="1" applyBorder="1" applyAlignment="1" applyProtection="1">
      <alignment horizontal="left" vertical="center" wrapText="1"/>
    </xf>
    <xf numFmtId="0" fontId="14" fillId="11" borderId="13" xfId="2" applyFont="1" applyFill="1" applyBorder="1" applyAlignment="1" applyProtection="1">
      <alignment horizontal="left" vertical="center" wrapText="1"/>
    </xf>
    <xf numFmtId="43" fontId="4" fillId="11" borderId="13" xfId="1" applyFont="1" applyFill="1" applyBorder="1" applyAlignment="1" applyProtection="1">
      <alignment horizontal="right" vertical="center"/>
    </xf>
    <xf numFmtId="165" fontId="4" fillId="11" borderId="13" xfId="1" applyNumberFormat="1" applyFont="1" applyFill="1" applyBorder="1" applyAlignment="1" applyProtection="1">
      <alignment horizontal="right" vertical="center"/>
    </xf>
    <xf numFmtId="0" fontId="13" fillId="4" borderId="13" xfId="2" applyFont="1" applyFill="1" applyBorder="1" applyAlignment="1" applyProtection="1">
      <alignment horizontal="left" vertical="center"/>
    </xf>
    <xf numFmtId="1" fontId="13" fillId="4" borderId="13" xfId="2" applyNumberFormat="1" applyFont="1" applyFill="1" applyBorder="1" applyAlignment="1" applyProtection="1">
      <alignment horizontal="left" vertical="center"/>
    </xf>
    <xf numFmtId="43" fontId="19" fillId="4" borderId="13" xfId="1" applyFont="1" applyFill="1" applyBorder="1" applyAlignment="1" applyProtection="1">
      <alignment horizontal="right" vertical="center"/>
    </xf>
    <xf numFmtId="165" fontId="19" fillId="4" borderId="13" xfId="1" applyNumberFormat="1" applyFont="1" applyFill="1" applyBorder="1" applyAlignment="1" applyProtection="1">
      <alignment horizontal="right" vertical="center"/>
    </xf>
    <xf numFmtId="43" fontId="19" fillId="4" borderId="14" xfId="1" applyFont="1" applyFill="1" applyBorder="1" applyAlignment="1" applyProtection="1">
      <alignment horizontal="right" vertical="center"/>
    </xf>
    <xf numFmtId="0" fontId="13" fillId="0" borderId="12" xfId="2" applyFont="1" applyFill="1" applyBorder="1" applyAlignment="1" applyProtection="1">
      <alignment horizontal="left" vertical="center"/>
    </xf>
    <xf numFmtId="0" fontId="13" fillId="0" borderId="13" xfId="2" applyFont="1" applyFill="1" applyBorder="1" applyAlignment="1" applyProtection="1">
      <alignment horizontal="left" vertical="center"/>
    </xf>
    <xf numFmtId="0" fontId="13" fillId="5" borderId="13" xfId="2" applyFont="1" applyFill="1" applyBorder="1" applyAlignment="1" applyProtection="1">
      <alignment horizontal="left" vertical="center"/>
    </xf>
    <xf numFmtId="1" fontId="13" fillId="5" borderId="13" xfId="2" applyNumberFormat="1" applyFont="1" applyFill="1" applyBorder="1" applyAlignment="1" applyProtection="1">
      <alignment horizontal="left" vertical="center"/>
    </xf>
    <xf numFmtId="0" fontId="14" fillId="0" borderId="13" xfId="2" applyFont="1" applyFill="1" applyBorder="1" applyAlignment="1" applyProtection="1">
      <alignment horizontal="left" vertical="center"/>
    </xf>
    <xf numFmtId="1" fontId="15" fillId="9" borderId="13" xfId="2" applyNumberFormat="1" applyFont="1" applyFill="1" applyBorder="1" applyAlignment="1" applyProtection="1">
      <alignment horizontal="left" vertical="center" wrapText="1"/>
    </xf>
    <xf numFmtId="164" fontId="15" fillId="9" borderId="12" xfId="2" applyNumberFormat="1" applyFont="1" applyFill="1" applyBorder="1" applyAlignment="1" applyProtection="1">
      <alignment horizontal="left" vertical="center" wrapText="1"/>
    </xf>
    <xf numFmtId="0" fontId="14" fillId="9" borderId="13" xfId="2" applyFont="1" applyFill="1" applyBorder="1" applyAlignment="1" applyProtection="1">
      <alignment horizontal="left" vertical="center"/>
    </xf>
    <xf numFmtId="164" fontId="15" fillId="9" borderId="13" xfId="2" applyNumberFormat="1" applyFont="1" applyFill="1" applyBorder="1" applyAlignment="1" applyProtection="1">
      <alignment horizontal="left" vertical="center" wrapText="1"/>
    </xf>
    <xf numFmtId="0" fontId="14" fillId="9" borderId="13" xfId="2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left" vertical="center"/>
    </xf>
    <xf numFmtId="0" fontId="13" fillId="0" borderId="19" xfId="2" applyFont="1" applyFill="1" applyBorder="1" applyAlignment="1" applyProtection="1">
      <alignment horizontal="left" vertical="center" wrapText="1"/>
    </xf>
    <xf numFmtId="0" fontId="13" fillId="0" borderId="20" xfId="2" applyFont="1" applyFill="1" applyBorder="1" applyAlignment="1" applyProtection="1">
      <alignment horizontal="left" vertical="center" wrapText="1"/>
    </xf>
    <xf numFmtId="0" fontId="13" fillId="0" borderId="20" xfId="2" applyFont="1" applyFill="1" applyBorder="1" applyAlignment="1" applyProtection="1">
      <alignment horizontal="left" vertical="center" wrapText="1"/>
    </xf>
    <xf numFmtId="43" fontId="4" fillId="10" borderId="20" xfId="1" applyFont="1" applyFill="1" applyBorder="1" applyAlignment="1" applyProtection="1">
      <alignment horizontal="right" vertical="center"/>
    </xf>
    <xf numFmtId="165" fontId="4" fillId="10" borderId="20" xfId="1" applyNumberFormat="1" applyFont="1" applyFill="1" applyBorder="1" applyAlignment="1" applyProtection="1">
      <alignment horizontal="right" vertical="center"/>
    </xf>
    <xf numFmtId="43" fontId="4" fillId="10" borderId="17" xfId="1" applyFont="1" applyFill="1" applyBorder="1" applyAlignment="1" applyProtection="1">
      <alignment horizontal="right" vertical="center"/>
    </xf>
    <xf numFmtId="0" fontId="13" fillId="10" borderId="21" xfId="2" applyFont="1" applyFill="1" applyBorder="1" applyAlignment="1" applyProtection="1">
      <alignment horizontal="left" vertical="center" wrapText="1"/>
    </xf>
    <xf numFmtId="0" fontId="13" fillId="10" borderId="22" xfId="2" applyFont="1" applyFill="1" applyBorder="1" applyAlignment="1" applyProtection="1">
      <alignment horizontal="left" vertical="center" wrapText="1"/>
    </xf>
    <xf numFmtId="0" fontId="20" fillId="10" borderId="22" xfId="2" applyFont="1" applyFill="1" applyBorder="1" applyAlignment="1" applyProtection="1">
      <alignment horizontal="left" vertical="center" wrapText="1"/>
    </xf>
    <xf numFmtId="43" fontId="4" fillId="10" borderId="22" xfId="1" applyFont="1" applyFill="1" applyBorder="1" applyAlignment="1" applyProtection="1">
      <alignment horizontal="right" vertical="center"/>
    </xf>
    <xf numFmtId="165" fontId="4" fillId="10" borderId="22" xfId="1" applyNumberFormat="1" applyFont="1" applyFill="1" applyBorder="1" applyAlignment="1" applyProtection="1">
      <alignment horizontal="right" vertical="center"/>
    </xf>
    <xf numFmtId="43" fontId="4" fillId="10" borderId="23" xfId="1" applyFont="1" applyFill="1" applyBorder="1" applyAlignment="1" applyProtection="1">
      <alignment horizontal="right" vertical="center"/>
    </xf>
    <xf numFmtId="0" fontId="21" fillId="0" borderId="0" xfId="4" applyFont="1"/>
    <xf numFmtId="0" fontId="22" fillId="0" borderId="0" xfId="4" applyFont="1" applyAlignment="1">
      <alignment horizontal="left" vertical="center"/>
    </xf>
    <xf numFmtId="1" fontId="21" fillId="0" borderId="0" xfId="4" applyNumberFormat="1" applyFont="1"/>
    <xf numFmtId="1" fontId="4" fillId="2" borderId="0" xfId="2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/>
      <protection locked="0"/>
    </xf>
    <xf numFmtId="1" fontId="3" fillId="0" borderId="0" xfId="2" applyNumberFormat="1" applyFont="1" applyFill="1" applyBorder="1" applyAlignment="1" applyProtection="1">
      <alignment vertical="center"/>
      <protection locked="0"/>
    </xf>
    <xf numFmtId="1" fontId="4" fillId="0" borderId="0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43" fontId="4" fillId="0" borderId="0" xfId="3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vertical="center" wrapText="1"/>
      <protection locked="0"/>
    </xf>
    <xf numFmtId="43" fontId="3" fillId="0" borderId="0" xfId="3" applyFont="1" applyFill="1" applyBorder="1" applyAlignment="1" applyProtection="1">
      <alignment vertical="center"/>
      <protection locked="0"/>
    </xf>
    <xf numFmtId="43" fontId="3" fillId="0" borderId="0" xfId="2" applyNumberFormat="1" applyFont="1" applyFill="1" applyBorder="1" applyAlignment="1" applyProtection="1">
      <alignment vertical="center" wrapText="1"/>
    </xf>
    <xf numFmtId="43" fontId="3" fillId="0" borderId="0" xfId="2" applyNumberFormat="1" applyFont="1" applyFill="1" applyBorder="1" applyAlignment="1" applyProtection="1">
      <alignment vertical="center"/>
    </xf>
    <xf numFmtId="10" fontId="3" fillId="0" borderId="0" xfId="5" applyNumberFormat="1" applyFont="1" applyFill="1" applyBorder="1" applyAlignment="1" applyProtection="1">
      <alignment vertical="center"/>
    </xf>
  </cellXfs>
  <cellStyles count="6">
    <cellStyle name="Millares" xfId="1" builtinId="3"/>
    <cellStyle name="Millares 3 2" xfId="3"/>
    <cellStyle name="Normal" xfId="0" builtinId="0"/>
    <cellStyle name="Normal 6 2" xfId="2"/>
    <cellStyle name="Normal 7" xfId="4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27214</xdr:rowOff>
    </xdr:from>
    <xdr:to>
      <xdr:col>4</xdr:col>
      <xdr:colOff>361694</xdr:colOff>
      <xdr:row>3</xdr:row>
      <xdr:rowOff>159817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403" y="141514"/>
          <a:ext cx="1459791" cy="789828"/>
        </a:xfrm>
        <a:prstGeom prst="rect">
          <a:avLst/>
        </a:prstGeom>
      </xdr:spPr>
    </xdr:pic>
    <xdr:clientData/>
  </xdr:twoCellAnchor>
  <xdr:oneCellAnchor>
    <xdr:from>
      <xdr:col>1</xdr:col>
      <xdr:colOff>11616</xdr:colOff>
      <xdr:row>474</xdr:row>
      <xdr:rowOff>34847</xdr:rowOff>
    </xdr:from>
    <xdr:ext cx="12532331" cy="436786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192591" y="94913372"/>
          <a:ext cx="1253233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1100"/>
            <a:t>C.</a:t>
          </a:r>
          <a:r>
            <a:rPr lang="es-MX" sz="1100" baseline="0"/>
            <a:t> GUSTAVO GARCIA DE LUNA				C. HECTOR TAPIA QUINTERO</a:t>
          </a:r>
        </a:p>
        <a:p>
          <a:pPr algn="ctr"/>
          <a:r>
            <a:rPr lang="es-MX" sz="1100" baseline="0"/>
            <a:t>DIRECTOR DEL SISTEMA DIF AMANALCO 			TESORERO SISTEMA DIF AMANALCO</a:t>
          </a:r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3"/>
  <sheetViews>
    <sheetView tabSelected="1" workbookViewId="0">
      <selection activeCell="G12" sqref="G12"/>
    </sheetView>
  </sheetViews>
  <sheetFormatPr baseColWidth="10" defaultRowHeight="12.75"/>
  <cols>
    <col min="1" max="1" width="2.7109375" style="1" customWidth="1"/>
    <col min="2" max="2" width="5.140625" style="2" customWidth="1"/>
    <col min="3" max="3" width="6.85546875" style="2" customWidth="1"/>
    <col min="4" max="4" width="5.28515625" style="3" customWidth="1"/>
    <col min="5" max="5" width="5.5703125" style="3" customWidth="1"/>
    <col min="6" max="6" width="5.7109375" style="3" customWidth="1"/>
    <col min="7" max="7" width="50.140625" style="4" customWidth="1"/>
    <col min="8" max="11" width="17.140625" style="2" customWidth="1"/>
    <col min="12" max="12" width="17.140625" style="6" customWidth="1"/>
    <col min="13" max="14" width="17.140625" style="2" customWidth="1"/>
    <col min="15" max="15" width="2.5703125" style="7" customWidth="1"/>
    <col min="16" max="23" width="13.28515625" style="7" customWidth="1"/>
    <col min="24" max="16384" width="11.42578125" style="7"/>
  </cols>
  <sheetData>
    <row r="1" spans="1:23" ht="9" customHeight="1" thickBot="1">
      <c r="H1" s="5"/>
      <c r="I1" s="5"/>
    </row>
    <row r="2" spans="1:23" ht="18" customHeight="1" thickTop="1"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23" ht="33.75" customHeight="1">
      <c r="B3" s="11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23" ht="19.5" customHeight="1">
      <c r="B4" s="14"/>
      <c r="C4" s="15"/>
      <c r="D4" s="16"/>
      <c r="E4" s="16"/>
      <c r="F4" s="16"/>
      <c r="G4" s="15"/>
      <c r="H4" s="15"/>
      <c r="I4" s="15"/>
      <c r="J4" s="15"/>
      <c r="K4" s="15"/>
      <c r="L4" s="15"/>
      <c r="M4" s="15"/>
      <c r="N4" s="17"/>
    </row>
    <row r="5" spans="1:23">
      <c r="B5" s="18" t="s">
        <v>2</v>
      </c>
      <c r="C5" s="19"/>
      <c r="D5" s="19"/>
      <c r="E5" s="19"/>
      <c r="F5" s="19"/>
      <c r="G5" s="19"/>
      <c r="H5" s="19"/>
      <c r="I5" s="20"/>
      <c r="J5" s="20"/>
      <c r="K5" s="20"/>
      <c r="L5" s="21"/>
      <c r="M5" s="22"/>
      <c r="N5" s="23" t="s">
        <v>3</v>
      </c>
    </row>
    <row r="6" spans="1:23" ht="13.5" thickBo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23" ht="6.75" customHeight="1" thickTop="1" thickBot="1">
      <c r="E7" s="27"/>
      <c r="F7" s="27"/>
      <c r="G7" s="28"/>
      <c r="H7" s="29"/>
      <c r="I7" s="29"/>
      <c r="J7" s="29"/>
      <c r="K7" s="29"/>
      <c r="L7" s="30"/>
      <c r="M7" s="31"/>
      <c r="N7" s="31"/>
    </row>
    <row r="8" spans="1:23" ht="16.5" customHeight="1" thickTop="1">
      <c r="B8" s="32" t="s">
        <v>4</v>
      </c>
      <c r="C8" s="33"/>
      <c r="D8" s="33"/>
      <c r="E8" s="33"/>
      <c r="F8" s="33"/>
      <c r="G8" s="33" t="s">
        <v>5</v>
      </c>
      <c r="H8" s="34" t="s">
        <v>6</v>
      </c>
      <c r="I8" s="34"/>
      <c r="J8" s="34"/>
      <c r="K8" s="34"/>
      <c r="L8" s="34"/>
      <c r="M8" s="35" t="s">
        <v>7</v>
      </c>
      <c r="N8" s="36" t="s">
        <v>8</v>
      </c>
    </row>
    <row r="9" spans="1:23" s="2" customFormat="1" ht="21.75" customHeight="1">
      <c r="A9" s="37"/>
      <c r="B9" s="38"/>
      <c r="C9" s="39"/>
      <c r="D9" s="39"/>
      <c r="E9" s="39"/>
      <c r="F9" s="39"/>
      <c r="G9" s="39"/>
      <c r="H9" s="39" t="s">
        <v>9</v>
      </c>
      <c r="I9" s="39" t="s">
        <v>10</v>
      </c>
      <c r="J9" s="39" t="s">
        <v>11</v>
      </c>
      <c r="K9" s="39" t="s">
        <v>12</v>
      </c>
      <c r="L9" s="39" t="s">
        <v>13</v>
      </c>
      <c r="M9" s="40"/>
      <c r="N9" s="41"/>
    </row>
    <row r="10" spans="1:23" s="2" customFormat="1" ht="12.75" customHeight="1" thickBot="1">
      <c r="A10" s="37"/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  <c r="N10" s="45"/>
    </row>
    <row r="11" spans="1:23" s="2" customFormat="1" ht="6" customHeight="1" thickTop="1" thickBot="1">
      <c r="A11" s="3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  <c r="N11" s="47"/>
    </row>
    <row r="12" spans="1:23" s="56" customFormat="1" ht="13.5" thickTop="1">
      <c r="A12" s="48" t="str">
        <f>B12&amp;C12&amp;D12&amp;E12&amp;F12</f>
        <v>81104000</v>
      </c>
      <c r="B12" s="49">
        <v>8110</v>
      </c>
      <c r="C12" s="50">
        <v>4000</v>
      </c>
      <c r="D12" s="51"/>
      <c r="E12" s="51"/>
      <c r="F12" s="51"/>
      <c r="G12" s="52" t="s">
        <v>14</v>
      </c>
      <c r="H12" s="53">
        <f>H13+H286+H379</f>
        <v>6129000</v>
      </c>
      <c r="I12" s="53">
        <f>I13+I286+I379</f>
        <v>0</v>
      </c>
      <c r="J12" s="53">
        <f>H12+I12</f>
        <v>6129000</v>
      </c>
      <c r="K12" s="53">
        <f>K13+K286+K379</f>
        <v>0</v>
      </c>
      <c r="L12" s="53">
        <f t="shared" ref="L12" si="0">L13+L286+L379</f>
        <v>4862928.2799999993</v>
      </c>
      <c r="M12" s="54">
        <f>IFERROR(L12/J12*100,0)</f>
        <v>79.342931636482277</v>
      </c>
      <c r="N12" s="55">
        <f t="shared" ref="N12:N75" si="1">L12-J12</f>
        <v>-1266071.7200000007</v>
      </c>
    </row>
    <row r="13" spans="1:23" s="64" customFormat="1">
      <c r="A13" s="48" t="str">
        <f t="shared" ref="A13:A76" si="2">B13&amp;C13&amp;D13&amp;E13&amp;F13</f>
        <v>81104100</v>
      </c>
      <c r="B13" s="57">
        <v>8110</v>
      </c>
      <c r="C13" s="58">
        <v>4100</v>
      </c>
      <c r="D13" s="59"/>
      <c r="E13" s="59"/>
      <c r="F13" s="59"/>
      <c r="G13" s="60" t="s">
        <v>15</v>
      </c>
      <c r="H13" s="61">
        <f>H14+H58+H80+H97+H174+H195+H231</f>
        <v>500159.48</v>
      </c>
      <c r="I13" s="61">
        <f>I14+I58+I80+I97+I174+I195+I231</f>
        <v>0</v>
      </c>
      <c r="J13" s="61">
        <f>H13+I13</f>
        <v>500159.48</v>
      </c>
      <c r="K13" s="61">
        <f>K14+K58+K80+K97+K174+K195+K231</f>
        <v>0</v>
      </c>
      <c r="L13" s="61">
        <f t="shared" ref="L13" si="3">L14+L58+L80+L97+L174+L195+L231</f>
        <v>290953.06</v>
      </c>
      <c r="M13" s="62">
        <f>IFERROR(L13/J13*100,0)</f>
        <v>58.172057440558767</v>
      </c>
      <c r="N13" s="63">
        <f t="shared" si="1"/>
        <v>-209206.41999999998</v>
      </c>
      <c r="P13" s="56"/>
      <c r="Q13" s="56"/>
      <c r="R13" s="56"/>
      <c r="S13" s="56"/>
      <c r="T13" s="56"/>
      <c r="U13" s="56"/>
      <c r="V13" s="56"/>
      <c r="W13" s="56"/>
    </row>
    <row r="14" spans="1:23" s="64" customFormat="1">
      <c r="A14" s="48" t="str">
        <f t="shared" si="2"/>
        <v>81104110</v>
      </c>
      <c r="B14" s="65">
        <v>8110</v>
      </c>
      <c r="C14" s="66">
        <v>4110</v>
      </c>
      <c r="D14" s="67"/>
      <c r="E14" s="67"/>
      <c r="F14" s="67"/>
      <c r="G14" s="68" t="s">
        <v>16</v>
      </c>
      <c r="H14" s="69">
        <f>+H15+H19+H25+H29+H33+H37+H41+H48+H52</f>
        <v>0</v>
      </c>
      <c r="I14" s="69">
        <f>+I15+I19+I25+I29+I33+I37+I41+I48+I52</f>
        <v>0</v>
      </c>
      <c r="J14" s="69">
        <f t="shared" ref="J14:J77" si="4">H14+I14</f>
        <v>0</v>
      </c>
      <c r="K14" s="69">
        <f>+K15+K19+K25+K29+K33+K37+K41+K48+K52</f>
        <v>0</v>
      </c>
      <c r="L14" s="69">
        <f t="shared" ref="L14" si="5">+L15+L19+L25+L29+L33+L37+L41+L48+L52</f>
        <v>0</v>
      </c>
      <c r="M14" s="70">
        <f t="shared" ref="M14:M77" si="6">IFERROR(L14/J14*100,0)</f>
        <v>0</v>
      </c>
      <c r="N14" s="71">
        <f t="shared" si="1"/>
        <v>0</v>
      </c>
      <c r="P14" s="56"/>
      <c r="Q14" s="56"/>
      <c r="R14" s="56"/>
      <c r="S14" s="56"/>
      <c r="T14" s="56"/>
      <c r="U14" s="56"/>
      <c r="V14" s="56"/>
      <c r="W14" s="56"/>
    </row>
    <row r="15" spans="1:23" s="64" customFormat="1">
      <c r="A15" s="48" t="str">
        <f t="shared" si="2"/>
        <v>81104111</v>
      </c>
      <c r="B15" s="72">
        <v>8110</v>
      </c>
      <c r="C15" s="73">
        <v>4111</v>
      </c>
      <c r="D15" s="74"/>
      <c r="E15" s="74"/>
      <c r="F15" s="74"/>
      <c r="G15" s="75" t="s">
        <v>17</v>
      </c>
      <c r="H15" s="76">
        <f t="shared" ref="H15:I17" si="7">SUM(H16)</f>
        <v>0</v>
      </c>
      <c r="I15" s="76">
        <f t="shared" si="7"/>
        <v>0</v>
      </c>
      <c r="J15" s="76">
        <f t="shared" si="4"/>
        <v>0</v>
      </c>
      <c r="K15" s="76">
        <f t="shared" ref="K15:L17" si="8">SUM(K16)</f>
        <v>0</v>
      </c>
      <c r="L15" s="76">
        <f t="shared" si="8"/>
        <v>0</v>
      </c>
      <c r="M15" s="77">
        <f t="shared" si="6"/>
        <v>0</v>
      </c>
      <c r="N15" s="78">
        <f t="shared" si="1"/>
        <v>0</v>
      </c>
      <c r="P15" s="56"/>
      <c r="Q15" s="56"/>
      <c r="R15" s="56"/>
      <c r="S15" s="56"/>
      <c r="T15" s="56"/>
      <c r="U15" s="56"/>
      <c r="V15" s="56"/>
      <c r="W15" s="56"/>
    </row>
    <row r="16" spans="1:23" s="64" customFormat="1">
      <c r="A16" s="48" t="str">
        <f t="shared" si="2"/>
        <v>811041111</v>
      </c>
      <c r="B16" s="79">
        <v>8110</v>
      </c>
      <c r="C16" s="80">
        <v>4111</v>
      </c>
      <c r="D16" s="81">
        <v>1</v>
      </c>
      <c r="E16" s="81"/>
      <c r="F16" s="81"/>
      <c r="G16" s="82" t="s">
        <v>17</v>
      </c>
      <c r="H16" s="83">
        <f t="shared" si="7"/>
        <v>0</v>
      </c>
      <c r="I16" s="83">
        <f t="shared" si="7"/>
        <v>0</v>
      </c>
      <c r="J16" s="83">
        <f t="shared" si="4"/>
        <v>0</v>
      </c>
      <c r="K16" s="83">
        <f t="shared" si="8"/>
        <v>0</v>
      </c>
      <c r="L16" s="83">
        <f t="shared" si="8"/>
        <v>0</v>
      </c>
      <c r="M16" s="84">
        <f t="shared" si="6"/>
        <v>0</v>
      </c>
      <c r="N16" s="85">
        <f t="shared" si="1"/>
        <v>0</v>
      </c>
      <c r="P16" s="56"/>
      <c r="Q16" s="56"/>
      <c r="R16" s="56"/>
      <c r="S16" s="56"/>
      <c r="T16" s="56"/>
      <c r="U16" s="56"/>
      <c r="V16" s="56"/>
      <c r="W16" s="56"/>
    </row>
    <row r="17" spans="1:23" s="64" customFormat="1" ht="12.75" customHeight="1">
      <c r="A17" s="48" t="str">
        <f t="shared" si="2"/>
        <v>8110411111</v>
      </c>
      <c r="B17" s="86">
        <v>8110</v>
      </c>
      <c r="C17" s="87">
        <v>4111</v>
      </c>
      <c r="D17" s="88">
        <v>1</v>
      </c>
      <c r="E17" s="88">
        <v>1</v>
      </c>
      <c r="F17" s="88"/>
      <c r="G17" s="89" t="s">
        <v>17</v>
      </c>
      <c r="H17" s="90">
        <f t="shared" si="7"/>
        <v>0</v>
      </c>
      <c r="I17" s="90">
        <f t="shared" si="7"/>
        <v>0</v>
      </c>
      <c r="J17" s="90">
        <f t="shared" si="4"/>
        <v>0</v>
      </c>
      <c r="K17" s="90">
        <f t="shared" si="8"/>
        <v>0</v>
      </c>
      <c r="L17" s="90">
        <f t="shared" si="8"/>
        <v>0</v>
      </c>
      <c r="M17" s="91">
        <f t="shared" si="6"/>
        <v>0</v>
      </c>
      <c r="N17" s="92">
        <f t="shared" si="1"/>
        <v>0</v>
      </c>
      <c r="P17" s="56"/>
      <c r="Q17" s="56"/>
      <c r="R17" s="56"/>
      <c r="S17" s="56"/>
      <c r="T17" s="56"/>
      <c r="U17" s="56"/>
      <c r="V17" s="56"/>
      <c r="W17" s="56"/>
    </row>
    <row r="18" spans="1:23" s="64" customFormat="1" ht="12.75" customHeight="1">
      <c r="A18" s="48" t="str">
        <f t="shared" si="2"/>
        <v>81104111111</v>
      </c>
      <c r="B18" s="93">
        <v>8110</v>
      </c>
      <c r="C18" s="94">
        <v>4111</v>
      </c>
      <c r="D18" s="95">
        <v>1</v>
      </c>
      <c r="E18" s="95">
        <v>1</v>
      </c>
      <c r="F18" s="95">
        <v>1</v>
      </c>
      <c r="G18" s="96" t="s">
        <v>17</v>
      </c>
      <c r="H18" s="97"/>
      <c r="I18" s="97"/>
      <c r="J18" s="97">
        <f t="shared" si="4"/>
        <v>0</v>
      </c>
      <c r="K18" s="97"/>
      <c r="L18" s="97"/>
      <c r="M18" s="98">
        <f t="shared" si="6"/>
        <v>0</v>
      </c>
      <c r="N18" s="99">
        <f t="shared" si="1"/>
        <v>0</v>
      </c>
      <c r="P18" s="56"/>
      <c r="Q18" s="56"/>
      <c r="R18" s="56"/>
      <c r="S18" s="56"/>
      <c r="T18" s="56"/>
      <c r="U18" s="56"/>
      <c r="V18" s="56"/>
      <c r="W18" s="56"/>
    </row>
    <row r="19" spans="1:23" s="64" customFormat="1">
      <c r="A19" s="48" t="str">
        <f t="shared" si="2"/>
        <v>81104112</v>
      </c>
      <c r="B19" s="72">
        <v>8110</v>
      </c>
      <c r="C19" s="73">
        <v>4112</v>
      </c>
      <c r="D19" s="74"/>
      <c r="E19" s="74"/>
      <c r="F19" s="74"/>
      <c r="G19" s="75" t="s">
        <v>18</v>
      </c>
      <c r="H19" s="76">
        <f>SUM(H20)</f>
        <v>0</v>
      </c>
      <c r="I19" s="76">
        <f>SUM(I20)</f>
        <v>0</v>
      </c>
      <c r="J19" s="76">
        <f t="shared" si="4"/>
        <v>0</v>
      </c>
      <c r="K19" s="76">
        <f t="shared" ref="K19:L20" si="9">SUM(K20)</f>
        <v>0</v>
      </c>
      <c r="L19" s="76">
        <f t="shared" si="9"/>
        <v>0</v>
      </c>
      <c r="M19" s="77">
        <f t="shared" si="6"/>
        <v>0</v>
      </c>
      <c r="N19" s="78">
        <f t="shared" si="1"/>
        <v>0</v>
      </c>
      <c r="P19" s="56"/>
      <c r="Q19" s="56"/>
      <c r="R19" s="56"/>
      <c r="S19" s="56"/>
      <c r="T19" s="56"/>
      <c r="U19" s="56"/>
      <c r="V19" s="56"/>
      <c r="W19" s="56"/>
    </row>
    <row r="20" spans="1:23" s="64" customFormat="1">
      <c r="A20" s="48" t="str">
        <f t="shared" si="2"/>
        <v>811041121</v>
      </c>
      <c r="B20" s="79">
        <v>8110</v>
      </c>
      <c r="C20" s="80">
        <v>4112</v>
      </c>
      <c r="D20" s="81">
        <v>1</v>
      </c>
      <c r="E20" s="81"/>
      <c r="F20" s="81"/>
      <c r="G20" s="82" t="s">
        <v>18</v>
      </c>
      <c r="H20" s="83">
        <f>SUM(H21)</f>
        <v>0</v>
      </c>
      <c r="I20" s="83">
        <f>SUM(I21)</f>
        <v>0</v>
      </c>
      <c r="J20" s="83">
        <f t="shared" si="4"/>
        <v>0</v>
      </c>
      <c r="K20" s="83">
        <f t="shared" si="9"/>
        <v>0</v>
      </c>
      <c r="L20" s="83">
        <f t="shared" si="9"/>
        <v>0</v>
      </c>
      <c r="M20" s="84">
        <f t="shared" si="6"/>
        <v>0</v>
      </c>
      <c r="N20" s="85">
        <f t="shared" si="1"/>
        <v>0</v>
      </c>
      <c r="P20" s="56"/>
      <c r="Q20" s="56"/>
      <c r="R20" s="56"/>
      <c r="S20" s="56"/>
      <c r="T20" s="56"/>
      <c r="U20" s="56"/>
      <c r="V20" s="56"/>
      <c r="W20" s="56"/>
    </row>
    <row r="21" spans="1:23" s="64" customFormat="1" ht="12.75" customHeight="1">
      <c r="A21" s="48" t="str">
        <f t="shared" si="2"/>
        <v>8110411211</v>
      </c>
      <c r="B21" s="86">
        <v>8110</v>
      </c>
      <c r="C21" s="87">
        <v>4112</v>
      </c>
      <c r="D21" s="88">
        <v>1</v>
      </c>
      <c r="E21" s="88">
        <v>1</v>
      </c>
      <c r="F21" s="88"/>
      <c r="G21" s="89" t="s">
        <v>18</v>
      </c>
      <c r="H21" s="90">
        <f>SUM(H22:H24)</f>
        <v>0</v>
      </c>
      <c r="I21" s="90">
        <f>SUM(I22:I24)</f>
        <v>0</v>
      </c>
      <c r="J21" s="90">
        <f t="shared" si="4"/>
        <v>0</v>
      </c>
      <c r="K21" s="90">
        <f t="shared" ref="K21:L21" si="10">SUM(K22:K24)</f>
        <v>0</v>
      </c>
      <c r="L21" s="90">
        <f t="shared" si="10"/>
        <v>0</v>
      </c>
      <c r="M21" s="91">
        <f t="shared" si="6"/>
        <v>0</v>
      </c>
      <c r="N21" s="92">
        <f t="shared" si="1"/>
        <v>0</v>
      </c>
      <c r="P21" s="56"/>
      <c r="Q21" s="56"/>
      <c r="R21" s="56"/>
      <c r="S21" s="56"/>
      <c r="T21" s="56"/>
      <c r="U21" s="56"/>
      <c r="V21" s="56"/>
      <c r="W21" s="56"/>
    </row>
    <row r="22" spans="1:23" s="64" customFormat="1" ht="12.75" customHeight="1">
      <c r="A22" s="48" t="str">
        <f t="shared" si="2"/>
        <v>81104112111</v>
      </c>
      <c r="B22" s="93">
        <v>8110</v>
      </c>
      <c r="C22" s="94">
        <v>4112</v>
      </c>
      <c r="D22" s="95">
        <v>1</v>
      </c>
      <c r="E22" s="95">
        <v>1</v>
      </c>
      <c r="F22" s="95">
        <v>1</v>
      </c>
      <c r="G22" s="96" t="s">
        <v>19</v>
      </c>
      <c r="H22" s="97"/>
      <c r="I22" s="97"/>
      <c r="J22" s="97">
        <f t="shared" si="4"/>
        <v>0</v>
      </c>
      <c r="K22" s="97"/>
      <c r="L22" s="97"/>
      <c r="M22" s="98">
        <f t="shared" si="6"/>
        <v>0</v>
      </c>
      <c r="N22" s="99">
        <f>L22-J22</f>
        <v>0</v>
      </c>
      <c r="P22" s="56"/>
      <c r="Q22" s="56"/>
      <c r="R22" s="56"/>
      <c r="S22" s="56"/>
      <c r="T22" s="56"/>
      <c r="U22" s="56"/>
      <c r="V22" s="56"/>
      <c r="W22" s="56"/>
    </row>
    <row r="23" spans="1:23" s="64" customFormat="1" ht="18" customHeight="1">
      <c r="A23" s="48" t="str">
        <f t="shared" si="2"/>
        <v>81104112112</v>
      </c>
      <c r="B23" s="93">
        <v>8110</v>
      </c>
      <c r="C23" s="94">
        <v>4112</v>
      </c>
      <c r="D23" s="95">
        <v>1</v>
      </c>
      <c r="E23" s="95">
        <v>1</v>
      </c>
      <c r="F23" s="95">
        <v>2</v>
      </c>
      <c r="G23" s="96" t="s">
        <v>20</v>
      </c>
      <c r="H23" s="97"/>
      <c r="I23" s="97"/>
      <c r="J23" s="97">
        <f t="shared" si="4"/>
        <v>0</v>
      </c>
      <c r="K23" s="97"/>
      <c r="L23" s="97"/>
      <c r="M23" s="98">
        <f t="shared" si="6"/>
        <v>0</v>
      </c>
      <c r="N23" s="99">
        <f t="shared" si="1"/>
        <v>0</v>
      </c>
      <c r="P23" s="56"/>
      <c r="Q23" s="56"/>
      <c r="R23" s="56"/>
      <c r="S23" s="56"/>
      <c r="T23" s="56"/>
      <c r="U23" s="56"/>
      <c r="V23" s="56"/>
      <c r="W23" s="56"/>
    </row>
    <row r="24" spans="1:23" s="64" customFormat="1" ht="12.75" customHeight="1">
      <c r="A24" s="48" t="str">
        <f t="shared" si="2"/>
        <v>81104112113</v>
      </c>
      <c r="B24" s="93">
        <v>8110</v>
      </c>
      <c r="C24" s="94">
        <v>4112</v>
      </c>
      <c r="D24" s="95">
        <v>1</v>
      </c>
      <c r="E24" s="95">
        <v>1</v>
      </c>
      <c r="F24" s="95">
        <v>3</v>
      </c>
      <c r="G24" s="96" t="s">
        <v>21</v>
      </c>
      <c r="H24" s="97"/>
      <c r="I24" s="97"/>
      <c r="J24" s="97">
        <f t="shared" si="4"/>
        <v>0</v>
      </c>
      <c r="K24" s="97"/>
      <c r="L24" s="97"/>
      <c r="M24" s="98">
        <f t="shared" si="6"/>
        <v>0</v>
      </c>
      <c r="N24" s="99">
        <f>L24-J24</f>
        <v>0</v>
      </c>
      <c r="P24" s="56"/>
      <c r="Q24" s="56"/>
      <c r="R24" s="56"/>
      <c r="S24" s="56"/>
      <c r="T24" s="56"/>
      <c r="U24" s="56"/>
      <c r="V24" s="56"/>
      <c r="W24" s="56"/>
    </row>
    <row r="25" spans="1:23" s="64" customFormat="1">
      <c r="A25" s="48" t="str">
        <f t="shared" si="2"/>
        <v>81104113</v>
      </c>
      <c r="B25" s="72">
        <v>8110</v>
      </c>
      <c r="C25" s="73">
        <v>4113</v>
      </c>
      <c r="D25" s="74"/>
      <c r="E25" s="74"/>
      <c r="F25" s="74"/>
      <c r="G25" s="75" t="s">
        <v>22</v>
      </c>
      <c r="H25" s="76">
        <f t="shared" ref="H25:I27" si="11">SUM(H26)</f>
        <v>0</v>
      </c>
      <c r="I25" s="76">
        <f t="shared" si="11"/>
        <v>0</v>
      </c>
      <c r="J25" s="76">
        <f t="shared" si="4"/>
        <v>0</v>
      </c>
      <c r="K25" s="76">
        <f t="shared" ref="K25:L27" si="12">SUM(K26)</f>
        <v>0</v>
      </c>
      <c r="L25" s="76">
        <f t="shared" si="12"/>
        <v>0</v>
      </c>
      <c r="M25" s="77">
        <f t="shared" si="6"/>
        <v>0</v>
      </c>
      <c r="N25" s="78">
        <f t="shared" si="1"/>
        <v>0</v>
      </c>
      <c r="P25" s="56"/>
      <c r="Q25" s="56"/>
      <c r="R25" s="56"/>
      <c r="S25" s="56"/>
      <c r="T25" s="56"/>
      <c r="U25" s="56"/>
      <c r="V25" s="56"/>
      <c r="W25" s="56"/>
    </row>
    <row r="26" spans="1:23" s="64" customFormat="1">
      <c r="A26" s="48" t="str">
        <f t="shared" si="2"/>
        <v>811041131</v>
      </c>
      <c r="B26" s="79">
        <v>8110</v>
      </c>
      <c r="C26" s="80">
        <v>4113</v>
      </c>
      <c r="D26" s="81">
        <v>1</v>
      </c>
      <c r="E26" s="81"/>
      <c r="F26" s="81"/>
      <c r="G26" s="82" t="s">
        <v>22</v>
      </c>
      <c r="H26" s="83">
        <f t="shared" si="11"/>
        <v>0</v>
      </c>
      <c r="I26" s="83">
        <f t="shared" si="11"/>
        <v>0</v>
      </c>
      <c r="J26" s="83">
        <f t="shared" si="4"/>
        <v>0</v>
      </c>
      <c r="K26" s="83">
        <f t="shared" si="12"/>
        <v>0</v>
      </c>
      <c r="L26" s="83">
        <f t="shared" si="12"/>
        <v>0</v>
      </c>
      <c r="M26" s="84">
        <f t="shared" si="6"/>
        <v>0</v>
      </c>
      <c r="N26" s="85">
        <f t="shared" si="1"/>
        <v>0</v>
      </c>
      <c r="P26" s="56"/>
      <c r="Q26" s="56"/>
      <c r="R26" s="56"/>
      <c r="S26" s="56"/>
      <c r="T26" s="56"/>
      <c r="U26" s="56"/>
      <c r="V26" s="56"/>
      <c r="W26" s="56"/>
    </row>
    <row r="27" spans="1:23" s="64" customFormat="1" ht="12.75" customHeight="1">
      <c r="A27" s="48" t="str">
        <f t="shared" si="2"/>
        <v>8110411311</v>
      </c>
      <c r="B27" s="86">
        <v>8110</v>
      </c>
      <c r="C27" s="87">
        <v>4113</v>
      </c>
      <c r="D27" s="88">
        <v>1</v>
      </c>
      <c r="E27" s="88">
        <v>1</v>
      </c>
      <c r="F27" s="88"/>
      <c r="G27" s="89" t="s">
        <v>22</v>
      </c>
      <c r="H27" s="90">
        <f t="shared" si="11"/>
        <v>0</v>
      </c>
      <c r="I27" s="90">
        <f t="shared" si="11"/>
        <v>0</v>
      </c>
      <c r="J27" s="90">
        <f t="shared" si="4"/>
        <v>0</v>
      </c>
      <c r="K27" s="90">
        <f t="shared" si="12"/>
        <v>0</v>
      </c>
      <c r="L27" s="90">
        <f t="shared" si="12"/>
        <v>0</v>
      </c>
      <c r="M27" s="91">
        <f t="shared" si="6"/>
        <v>0</v>
      </c>
      <c r="N27" s="92">
        <f t="shared" si="1"/>
        <v>0</v>
      </c>
      <c r="P27" s="56"/>
      <c r="Q27" s="56"/>
      <c r="R27" s="56"/>
      <c r="S27" s="56"/>
      <c r="T27" s="56"/>
      <c r="U27" s="56"/>
      <c r="V27" s="56"/>
      <c r="W27" s="56"/>
    </row>
    <row r="28" spans="1:23" s="64" customFormat="1" ht="12.75" customHeight="1">
      <c r="A28" s="48" t="str">
        <f t="shared" si="2"/>
        <v>81104113111</v>
      </c>
      <c r="B28" s="93">
        <v>8110</v>
      </c>
      <c r="C28" s="94">
        <v>4113</v>
      </c>
      <c r="D28" s="95">
        <v>1</v>
      </c>
      <c r="E28" s="95">
        <v>1</v>
      </c>
      <c r="F28" s="95">
        <v>1</v>
      </c>
      <c r="G28" s="96" t="s">
        <v>22</v>
      </c>
      <c r="H28" s="100"/>
      <c r="I28" s="100"/>
      <c r="J28" s="100">
        <f t="shared" si="4"/>
        <v>0</v>
      </c>
      <c r="K28" s="100"/>
      <c r="L28" s="100"/>
      <c r="M28" s="101">
        <f t="shared" si="6"/>
        <v>0</v>
      </c>
      <c r="N28" s="99">
        <f>L28-J28</f>
        <v>0</v>
      </c>
      <c r="P28" s="56"/>
      <c r="Q28" s="56"/>
      <c r="R28" s="56"/>
      <c r="S28" s="56"/>
      <c r="T28" s="56"/>
      <c r="U28" s="56"/>
      <c r="V28" s="56"/>
      <c r="W28" s="56"/>
    </row>
    <row r="29" spans="1:23" s="64" customFormat="1">
      <c r="A29" s="48" t="str">
        <f t="shared" si="2"/>
        <v>81104114</v>
      </c>
      <c r="B29" s="72">
        <v>8110</v>
      </c>
      <c r="C29" s="73">
        <v>4114</v>
      </c>
      <c r="D29" s="74"/>
      <c r="E29" s="74"/>
      <c r="F29" s="74"/>
      <c r="G29" s="75" t="s">
        <v>23</v>
      </c>
      <c r="H29" s="76">
        <f t="shared" ref="H29:I31" si="13">SUM(H30)</f>
        <v>0</v>
      </c>
      <c r="I29" s="76">
        <f t="shared" si="13"/>
        <v>0</v>
      </c>
      <c r="J29" s="76">
        <f t="shared" si="4"/>
        <v>0</v>
      </c>
      <c r="K29" s="76">
        <f t="shared" ref="K29:L31" si="14">SUM(K30)</f>
        <v>0</v>
      </c>
      <c r="L29" s="76">
        <f t="shared" si="14"/>
        <v>0</v>
      </c>
      <c r="M29" s="77">
        <f t="shared" si="6"/>
        <v>0</v>
      </c>
      <c r="N29" s="78">
        <f t="shared" si="1"/>
        <v>0</v>
      </c>
      <c r="P29" s="56"/>
      <c r="Q29" s="56"/>
      <c r="R29" s="56"/>
      <c r="S29" s="56"/>
      <c r="T29" s="56"/>
      <c r="U29" s="56"/>
      <c r="V29" s="56"/>
      <c r="W29" s="56"/>
    </row>
    <row r="30" spans="1:23" s="64" customFormat="1">
      <c r="A30" s="48" t="str">
        <f t="shared" si="2"/>
        <v>811041141</v>
      </c>
      <c r="B30" s="79">
        <v>8110</v>
      </c>
      <c r="C30" s="80">
        <v>4114</v>
      </c>
      <c r="D30" s="81">
        <v>1</v>
      </c>
      <c r="E30" s="81"/>
      <c r="F30" s="81"/>
      <c r="G30" s="82" t="s">
        <v>23</v>
      </c>
      <c r="H30" s="83">
        <f t="shared" si="13"/>
        <v>0</v>
      </c>
      <c r="I30" s="83">
        <f t="shared" si="13"/>
        <v>0</v>
      </c>
      <c r="J30" s="83">
        <f t="shared" si="4"/>
        <v>0</v>
      </c>
      <c r="K30" s="83">
        <f t="shared" si="14"/>
        <v>0</v>
      </c>
      <c r="L30" s="83">
        <f t="shared" si="14"/>
        <v>0</v>
      </c>
      <c r="M30" s="84">
        <f t="shared" si="6"/>
        <v>0</v>
      </c>
      <c r="N30" s="85">
        <f t="shared" si="1"/>
        <v>0</v>
      </c>
      <c r="P30" s="56"/>
      <c r="Q30" s="56"/>
      <c r="R30" s="56"/>
      <c r="S30" s="56"/>
      <c r="T30" s="56"/>
      <c r="U30" s="56"/>
      <c r="V30" s="56"/>
      <c r="W30" s="56"/>
    </row>
    <row r="31" spans="1:23" s="64" customFormat="1" ht="12.75" customHeight="1">
      <c r="A31" s="48" t="str">
        <f t="shared" si="2"/>
        <v>8110411411</v>
      </c>
      <c r="B31" s="86">
        <v>8110</v>
      </c>
      <c r="C31" s="87">
        <v>4114</v>
      </c>
      <c r="D31" s="88">
        <v>1</v>
      </c>
      <c r="E31" s="88">
        <v>1</v>
      </c>
      <c r="F31" s="102"/>
      <c r="G31" s="89" t="s">
        <v>23</v>
      </c>
      <c r="H31" s="90">
        <f t="shared" si="13"/>
        <v>0</v>
      </c>
      <c r="I31" s="90">
        <f t="shared" si="13"/>
        <v>0</v>
      </c>
      <c r="J31" s="90">
        <f t="shared" si="4"/>
        <v>0</v>
      </c>
      <c r="K31" s="90">
        <f t="shared" si="14"/>
        <v>0</v>
      </c>
      <c r="L31" s="90">
        <f t="shared" si="14"/>
        <v>0</v>
      </c>
      <c r="M31" s="91">
        <f t="shared" si="6"/>
        <v>0</v>
      </c>
      <c r="N31" s="92">
        <f t="shared" si="1"/>
        <v>0</v>
      </c>
      <c r="P31" s="56"/>
      <c r="Q31" s="56"/>
      <c r="R31" s="56"/>
      <c r="S31" s="56"/>
      <c r="T31" s="56"/>
      <c r="U31" s="56"/>
      <c r="V31" s="56"/>
      <c r="W31" s="56"/>
    </row>
    <row r="32" spans="1:23" s="64" customFormat="1" ht="12.75" customHeight="1">
      <c r="A32" s="48" t="str">
        <f t="shared" si="2"/>
        <v>81104114111</v>
      </c>
      <c r="B32" s="93">
        <v>8110</v>
      </c>
      <c r="C32" s="94">
        <v>4114</v>
      </c>
      <c r="D32" s="95">
        <v>1</v>
      </c>
      <c r="E32" s="95">
        <v>1</v>
      </c>
      <c r="F32" s="95">
        <v>1</v>
      </c>
      <c r="G32" s="96" t="s">
        <v>23</v>
      </c>
      <c r="H32" s="100"/>
      <c r="I32" s="100"/>
      <c r="J32" s="100">
        <f t="shared" si="4"/>
        <v>0</v>
      </c>
      <c r="K32" s="100"/>
      <c r="L32" s="100"/>
      <c r="M32" s="101">
        <f t="shared" si="6"/>
        <v>0</v>
      </c>
      <c r="N32" s="99">
        <f>L32-J32</f>
        <v>0</v>
      </c>
      <c r="P32" s="56"/>
      <c r="Q32" s="56"/>
      <c r="R32" s="56"/>
      <c r="S32" s="56"/>
      <c r="T32" s="56"/>
      <c r="U32" s="56"/>
      <c r="V32" s="56"/>
      <c r="W32" s="56"/>
    </row>
    <row r="33" spans="1:23" s="64" customFormat="1">
      <c r="A33" s="48" t="str">
        <f t="shared" si="2"/>
        <v>81104115</v>
      </c>
      <c r="B33" s="72">
        <v>8110</v>
      </c>
      <c r="C33" s="73">
        <v>4115</v>
      </c>
      <c r="D33" s="74"/>
      <c r="E33" s="74"/>
      <c r="F33" s="74"/>
      <c r="G33" s="75" t="s">
        <v>24</v>
      </c>
      <c r="H33" s="76">
        <f t="shared" ref="H33:I35" si="15">SUM(H34)</f>
        <v>0</v>
      </c>
      <c r="I33" s="76">
        <f t="shared" si="15"/>
        <v>0</v>
      </c>
      <c r="J33" s="76">
        <f t="shared" si="4"/>
        <v>0</v>
      </c>
      <c r="K33" s="76">
        <f t="shared" ref="K33:L35" si="16">SUM(K34)</f>
        <v>0</v>
      </c>
      <c r="L33" s="76">
        <f t="shared" si="16"/>
        <v>0</v>
      </c>
      <c r="M33" s="77">
        <f t="shared" si="6"/>
        <v>0</v>
      </c>
      <c r="N33" s="78">
        <f>L33-J33</f>
        <v>0</v>
      </c>
      <c r="P33" s="56"/>
      <c r="Q33" s="56"/>
      <c r="R33" s="56"/>
      <c r="S33" s="56"/>
      <c r="T33" s="56"/>
      <c r="U33" s="56"/>
      <c r="V33" s="56"/>
      <c r="W33" s="56"/>
    </row>
    <row r="34" spans="1:23" s="64" customFormat="1">
      <c r="A34" s="48" t="str">
        <f t="shared" si="2"/>
        <v>811041151</v>
      </c>
      <c r="B34" s="79">
        <v>8110</v>
      </c>
      <c r="C34" s="80">
        <v>4115</v>
      </c>
      <c r="D34" s="81">
        <v>1</v>
      </c>
      <c r="E34" s="81"/>
      <c r="F34" s="81"/>
      <c r="G34" s="82" t="s">
        <v>24</v>
      </c>
      <c r="H34" s="83">
        <f t="shared" si="15"/>
        <v>0</v>
      </c>
      <c r="I34" s="83">
        <f t="shared" si="15"/>
        <v>0</v>
      </c>
      <c r="J34" s="83">
        <f t="shared" si="4"/>
        <v>0</v>
      </c>
      <c r="K34" s="83">
        <f t="shared" si="16"/>
        <v>0</v>
      </c>
      <c r="L34" s="83">
        <f t="shared" si="16"/>
        <v>0</v>
      </c>
      <c r="M34" s="84">
        <f t="shared" si="6"/>
        <v>0</v>
      </c>
      <c r="N34" s="85">
        <f t="shared" si="1"/>
        <v>0</v>
      </c>
      <c r="P34" s="56"/>
      <c r="Q34" s="56"/>
      <c r="R34" s="56"/>
      <c r="S34" s="56"/>
      <c r="T34" s="56"/>
      <c r="U34" s="56"/>
      <c r="V34" s="56"/>
      <c r="W34" s="56"/>
    </row>
    <row r="35" spans="1:23" s="64" customFormat="1" ht="12.75" customHeight="1">
      <c r="A35" s="48" t="str">
        <f t="shared" si="2"/>
        <v>8110411511</v>
      </c>
      <c r="B35" s="86">
        <v>8110</v>
      </c>
      <c r="C35" s="87">
        <v>4115</v>
      </c>
      <c r="D35" s="88">
        <v>1</v>
      </c>
      <c r="E35" s="88">
        <v>1</v>
      </c>
      <c r="F35" s="88"/>
      <c r="G35" s="89" t="s">
        <v>24</v>
      </c>
      <c r="H35" s="90">
        <f t="shared" si="15"/>
        <v>0</v>
      </c>
      <c r="I35" s="90">
        <f t="shared" si="15"/>
        <v>0</v>
      </c>
      <c r="J35" s="90">
        <f t="shared" si="4"/>
        <v>0</v>
      </c>
      <c r="K35" s="90">
        <f t="shared" si="16"/>
        <v>0</v>
      </c>
      <c r="L35" s="90">
        <f t="shared" si="16"/>
        <v>0</v>
      </c>
      <c r="M35" s="91">
        <f t="shared" si="6"/>
        <v>0</v>
      </c>
      <c r="N35" s="92">
        <f t="shared" si="1"/>
        <v>0</v>
      </c>
      <c r="P35" s="56"/>
      <c r="Q35" s="56"/>
      <c r="R35" s="56"/>
      <c r="S35" s="56"/>
      <c r="T35" s="56"/>
      <c r="U35" s="56"/>
      <c r="V35" s="56"/>
      <c r="W35" s="56"/>
    </row>
    <row r="36" spans="1:23" s="64" customFormat="1" ht="12.75" customHeight="1">
      <c r="A36" s="48" t="str">
        <f t="shared" si="2"/>
        <v>81104115111</v>
      </c>
      <c r="B36" s="93">
        <v>8110</v>
      </c>
      <c r="C36" s="94">
        <v>4115</v>
      </c>
      <c r="D36" s="95">
        <v>1</v>
      </c>
      <c r="E36" s="95">
        <v>1</v>
      </c>
      <c r="F36" s="95">
        <v>1</v>
      </c>
      <c r="G36" s="96" t="s">
        <v>24</v>
      </c>
      <c r="H36" s="100"/>
      <c r="I36" s="100"/>
      <c r="J36" s="100">
        <f t="shared" si="4"/>
        <v>0</v>
      </c>
      <c r="K36" s="100"/>
      <c r="L36" s="100"/>
      <c r="M36" s="101">
        <f t="shared" si="6"/>
        <v>0</v>
      </c>
      <c r="N36" s="99">
        <f>L36-J36</f>
        <v>0</v>
      </c>
      <c r="P36" s="56"/>
      <c r="Q36" s="56"/>
      <c r="R36" s="56"/>
      <c r="S36" s="56"/>
      <c r="T36" s="56"/>
      <c r="U36" s="56"/>
      <c r="V36" s="56"/>
      <c r="W36" s="56"/>
    </row>
    <row r="37" spans="1:23" s="64" customFormat="1">
      <c r="A37" s="48" t="str">
        <f t="shared" si="2"/>
        <v>81104116</v>
      </c>
      <c r="B37" s="72">
        <v>8110</v>
      </c>
      <c r="C37" s="73">
        <v>4116</v>
      </c>
      <c r="D37" s="74"/>
      <c r="E37" s="74"/>
      <c r="F37" s="74"/>
      <c r="G37" s="75" t="s">
        <v>25</v>
      </c>
      <c r="H37" s="76">
        <f>SUM(H38)</f>
        <v>0</v>
      </c>
      <c r="I37" s="76">
        <f>SUM(I38)</f>
        <v>0</v>
      </c>
      <c r="J37" s="76">
        <f t="shared" si="4"/>
        <v>0</v>
      </c>
      <c r="K37" s="76">
        <f t="shared" ref="K37:L38" si="17">SUM(K38)</f>
        <v>0</v>
      </c>
      <c r="L37" s="76">
        <f t="shared" si="17"/>
        <v>0</v>
      </c>
      <c r="M37" s="77">
        <f t="shared" si="6"/>
        <v>0</v>
      </c>
      <c r="N37" s="78">
        <f>L37-J37</f>
        <v>0</v>
      </c>
      <c r="P37" s="56"/>
      <c r="Q37" s="56"/>
      <c r="R37" s="56"/>
      <c r="S37" s="56"/>
      <c r="T37" s="56"/>
      <c r="U37" s="56"/>
      <c r="V37" s="56"/>
      <c r="W37" s="56"/>
    </row>
    <row r="38" spans="1:23" s="64" customFormat="1">
      <c r="A38" s="48" t="str">
        <f t="shared" si="2"/>
        <v>811041161</v>
      </c>
      <c r="B38" s="79">
        <v>8110</v>
      </c>
      <c r="C38" s="80">
        <v>4116</v>
      </c>
      <c r="D38" s="81">
        <v>1</v>
      </c>
      <c r="E38" s="81"/>
      <c r="F38" s="81"/>
      <c r="G38" s="82" t="s">
        <v>25</v>
      </c>
      <c r="H38" s="83">
        <f>SUM(H39)</f>
        <v>0</v>
      </c>
      <c r="I38" s="83">
        <f>SUM(I39)</f>
        <v>0</v>
      </c>
      <c r="J38" s="83">
        <f t="shared" si="4"/>
        <v>0</v>
      </c>
      <c r="K38" s="83">
        <f t="shared" si="17"/>
        <v>0</v>
      </c>
      <c r="L38" s="83">
        <f t="shared" si="17"/>
        <v>0</v>
      </c>
      <c r="M38" s="84">
        <f t="shared" si="6"/>
        <v>0</v>
      </c>
      <c r="N38" s="85">
        <f t="shared" si="1"/>
        <v>0</v>
      </c>
      <c r="P38" s="56"/>
      <c r="Q38" s="56"/>
      <c r="R38" s="56"/>
      <c r="S38" s="56"/>
      <c r="T38" s="56"/>
      <c r="U38" s="56"/>
      <c r="V38" s="56"/>
      <c r="W38" s="56"/>
    </row>
    <row r="39" spans="1:23" s="64" customFormat="1" ht="12.75" customHeight="1">
      <c r="A39" s="48" t="str">
        <f t="shared" si="2"/>
        <v>8110411611</v>
      </c>
      <c r="B39" s="86">
        <v>8110</v>
      </c>
      <c r="C39" s="87">
        <v>4116</v>
      </c>
      <c r="D39" s="88">
        <v>1</v>
      </c>
      <c r="E39" s="88">
        <v>1</v>
      </c>
      <c r="F39" s="102"/>
      <c r="G39" s="89" t="s">
        <v>25</v>
      </c>
      <c r="H39" s="90">
        <f>H40</f>
        <v>0</v>
      </c>
      <c r="I39" s="90">
        <f>I40</f>
        <v>0</v>
      </c>
      <c r="J39" s="90">
        <f t="shared" si="4"/>
        <v>0</v>
      </c>
      <c r="K39" s="90">
        <f t="shared" ref="K39:L39" si="18">K40</f>
        <v>0</v>
      </c>
      <c r="L39" s="90">
        <f t="shared" si="18"/>
        <v>0</v>
      </c>
      <c r="M39" s="91">
        <f t="shared" si="6"/>
        <v>0</v>
      </c>
      <c r="N39" s="92">
        <f t="shared" si="1"/>
        <v>0</v>
      </c>
      <c r="P39" s="56"/>
      <c r="Q39" s="56"/>
      <c r="R39" s="56"/>
      <c r="S39" s="56"/>
      <c r="T39" s="56"/>
      <c r="U39" s="56"/>
      <c r="V39" s="56"/>
      <c r="W39" s="56"/>
    </row>
    <row r="40" spans="1:23" s="64" customFormat="1" ht="12.75" customHeight="1">
      <c r="A40" s="48" t="str">
        <f t="shared" si="2"/>
        <v>81104116111</v>
      </c>
      <c r="B40" s="93">
        <v>8110</v>
      </c>
      <c r="C40" s="94">
        <v>4116</v>
      </c>
      <c r="D40" s="95">
        <v>1</v>
      </c>
      <c r="E40" s="95">
        <v>1</v>
      </c>
      <c r="F40" s="95">
        <v>1</v>
      </c>
      <c r="G40" s="96" t="s">
        <v>25</v>
      </c>
      <c r="H40" s="100"/>
      <c r="I40" s="100"/>
      <c r="J40" s="100">
        <f t="shared" si="4"/>
        <v>0</v>
      </c>
      <c r="K40" s="100"/>
      <c r="L40" s="100"/>
      <c r="M40" s="101">
        <f t="shared" si="6"/>
        <v>0</v>
      </c>
      <c r="N40" s="103">
        <f t="shared" si="1"/>
        <v>0</v>
      </c>
      <c r="P40" s="56"/>
      <c r="Q40" s="56"/>
      <c r="R40" s="56"/>
      <c r="S40" s="56"/>
      <c r="T40" s="56"/>
      <c r="U40" s="56"/>
      <c r="V40" s="56"/>
      <c r="W40" s="56"/>
    </row>
    <row r="41" spans="1:23" s="64" customFormat="1">
      <c r="A41" s="48" t="str">
        <f t="shared" si="2"/>
        <v>81104117</v>
      </c>
      <c r="B41" s="72">
        <v>8110</v>
      </c>
      <c r="C41" s="73">
        <v>4117</v>
      </c>
      <c r="D41" s="74"/>
      <c r="E41" s="74"/>
      <c r="F41" s="74"/>
      <c r="G41" s="75" t="s">
        <v>26</v>
      </c>
      <c r="H41" s="76">
        <f>SUM(H42)</f>
        <v>0</v>
      </c>
      <c r="I41" s="76">
        <f>SUM(I42)</f>
        <v>0</v>
      </c>
      <c r="J41" s="76">
        <f t="shared" si="4"/>
        <v>0</v>
      </c>
      <c r="K41" s="76">
        <f t="shared" ref="K41:L42" si="19">SUM(K42)</f>
        <v>0</v>
      </c>
      <c r="L41" s="76">
        <f t="shared" si="19"/>
        <v>0</v>
      </c>
      <c r="M41" s="77">
        <f t="shared" si="6"/>
        <v>0</v>
      </c>
      <c r="N41" s="78">
        <f t="shared" si="1"/>
        <v>0</v>
      </c>
      <c r="P41" s="56"/>
      <c r="Q41" s="56"/>
      <c r="R41" s="56"/>
      <c r="S41" s="56"/>
      <c r="T41" s="56"/>
      <c r="U41" s="56"/>
      <c r="V41" s="56"/>
      <c r="W41" s="56"/>
    </row>
    <row r="42" spans="1:23" s="64" customFormat="1">
      <c r="A42" s="48" t="str">
        <f t="shared" si="2"/>
        <v>811041171</v>
      </c>
      <c r="B42" s="79">
        <v>8110</v>
      </c>
      <c r="C42" s="80">
        <v>4117</v>
      </c>
      <c r="D42" s="81">
        <v>1</v>
      </c>
      <c r="E42" s="81"/>
      <c r="F42" s="81"/>
      <c r="G42" s="82" t="s">
        <v>26</v>
      </c>
      <c r="H42" s="83">
        <f>SUM(H43)</f>
        <v>0</v>
      </c>
      <c r="I42" s="83">
        <f>SUM(I43)</f>
        <v>0</v>
      </c>
      <c r="J42" s="83">
        <f t="shared" si="4"/>
        <v>0</v>
      </c>
      <c r="K42" s="83">
        <f t="shared" si="19"/>
        <v>0</v>
      </c>
      <c r="L42" s="83">
        <f t="shared" si="19"/>
        <v>0</v>
      </c>
      <c r="M42" s="84">
        <f t="shared" si="6"/>
        <v>0</v>
      </c>
      <c r="N42" s="85">
        <f>L42-J42</f>
        <v>0</v>
      </c>
      <c r="P42" s="56"/>
      <c r="Q42" s="56"/>
      <c r="R42" s="56"/>
      <c r="S42" s="56"/>
      <c r="T42" s="56"/>
      <c r="U42" s="56"/>
      <c r="V42" s="56"/>
      <c r="W42" s="56"/>
    </row>
    <row r="43" spans="1:23" s="64" customFormat="1" ht="12.75" customHeight="1">
      <c r="A43" s="48" t="str">
        <f t="shared" si="2"/>
        <v>8110411711</v>
      </c>
      <c r="B43" s="86">
        <v>8110</v>
      </c>
      <c r="C43" s="87">
        <v>4117</v>
      </c>
      <c r="D43" s="88">
        <v>1</v>
      </c>
      <c r="E43" s="88">
        <v>1</v>
      </c>
      <c r="F43" s="88"/>
      <c r="G43" s="89" t="s">
        <v>26</v>
      </c>
      <c r="H43" s="90">
        <f>SUM(H44:H47)</f>
        <v>0</v>
      </c>
      <c r="I43" s="90">
        <f>SUM(I44:I47)</f>
        <v>0</v>
      </c>
      <c r="J43" s="90">
        <f t="shared" si="4"/>
        <v>0</v>
      </c>
      <c r="K43" s="90">
        <f t="shared" ref="K43:L43" si="20">SUM(K44:K47)</f>
        <v>0</v>
      </c>
      <c r="L43" s="90">
        <f t="shared" si="20"/>
        <v>0</v>
      </c>
      <c r="M43" s="91">
        <f t="shared" si="6"/>
        <v>0</v>
      </c>
      <c r="N43" s="92">
        <f t="shared" si="1"/>
        <v>0</v>
      </c>
      <c r="P43" s="56"/>
      <c r="Q43" s="56"/>
      <c r="R43" s="56"/>
      <c r="S43" s="56"/>
      <c r="T43" s="56"/>
      <c r="U43" s="56"/>
      <c r="V43" s="56"/>
      <c r="W43" s="56"/>
    </row>
    <row r="44" spans="1:23" s="64" customFormat="1" ht="12.75" customHeight="1">
      <c r="A44" s="48" t="str">
        <f t="shared" si="2"/>
        <v>81104117111</v>
      </c>
      <c r="B44" s="93">
        <v>8110</v>
      </c>
      <c r="C44" s="94">
        <v>4117</v>
      </c>
      <c r="D44" s="95">
        <v>1</v>
      </c>
      <c r="E44" s="95">
        <v>1</v>
      </c>
      <c r="F44" s="95">
        <v>1</v>
      </c>
      <c r="G44" s="96" t="s">
        <v>27</v>
      </c>
      <c r="H44" s="100"/>
      <c r="I44" s="100"/>
      <c r="J44" s="100">
        <f t="shared" si="4"/>
        <v>0</v>
      </c>
      <c r="K44" s="100"/>
      <c r="L44" s="100"/>
      <c r="M44" s="101">
        <f t="shared" si="6"/>
        <v>0</v>
      </c>
      <c r="N44" s="103">
        <f t="shared" si="1"/>
        <v>0</v>
      </c>
      <c r="P44" s="56"/>
      <c r="Q44" s="56"/>
      <c r="R44" s="56"/>
      <c r="S44" s="56"/>
      <c r="T44" s="56"/>
      <c r="U44" s="56"/>
      <c r="V44" s="56"/>
      <c r="W44" s="56"/>
    </row>
    <row r="45" spans="1:23" s="64" customFormat="1" ht="12.75" customHeight="1">
      <c r="A45" s="48" t="str">
        <f t="shared" si="2"/>
        <v>81104117112</v>
      </c>
      <c r="B45" s="93">
        <v>8110</v>
      </c>
      <c r="C45" s="94">
        <v>4117</v>
      </c>
      <c r="D45" s="95">
        <v>1</v>
      </c>
      <c r="E45" s="95">
        <v>1</v>
      </c>
      <c r="F45" s="95">
        <v>2</v>
      </c>
      <c r="G45" s="96" t="s">
        <v>28</v>
      </c>
      <c r="H45" s="100"/>
      <c r="I45" s="100"/>
      <c r="J45" s="100">
        <f t="shared" si="4"/>
        <v>0</v>
      </c>
      <c r="K45" s="100"/>
      <c r="L45" s="100"/>
      <c r="M45" s="101">
        <f t="shared" si="6"/>
        <v>0</v>
      </c>
      <c r="N45" s="103">
        <f t="shared" si="1"/>
        <v>0</v>
      </c>
      <c r="P45" s="56"/>
      <c r="Q45" s="56"/>
      <c r="R45" s="56"/>
      <c r="S45" s="56"/>
      <c r="T45" s="56"/>
      <c r="U45" s="56"/>
      <c r="V45" s="56"/>
      <c r="W45" s="56"/>
    </row>
    <row r="46" spans="1:23" s="64" customFormat="1" ht="12.75" customHeight="1">
      <c r="A46" s="48" t="str">
        <f t="shared" si="2"/>
        <v>81104117113</v>
      </c>
      <c r="B46" s="93">
        <v>8110</v>
      </c>
      <c r="C46" s="94">
        <v>4117</v>
      </c>
      <c r="D46" s="95">
        <v>1</v>
      </c>
      <c r="E46" s="95">
        <v>1</v>
      </c>
      <c r="F46" s="95">
        <v>3</v>
      </c>
      <c r="G46" s="96" t="s">
        <v>29</v>
      </c>
      <c r="H46" s="100"/>
      <c r="I46" s="100"/>
      <c r="J46" s="100">
        <f t="shared" si="4"/>
        <v>0</v>
      </c>
      <c r="K46" s="100"/>
      <c r="L46" s="100"/>
      <c r="M46" s="101">
        <f t="shared" si="6"/>
        <v>0</v>
      </c>
      <c r="N46" s="103">
        <f t="shared" si="1"/>
        <v>0</v>
      </c>
      <c r="P46" s="56"/>
      <c r="Q46" s="56"/>
      <c r="R46" s="56"/>
      <c r="S46" s="56"/>
      <c r="T46" s="56"/>
      <c r="U46" s="56"/>
      <c r="V46" s="56"/>
      <c r="W46" s="56"/>
    </row>
    <row r="47" spans="1:23" s="64" customFormat="1" ht="12.75" customHeight="1">
      <c r="A47" s="48" t="str">
        <f t="shared" si="2"/>
        <v>81104117114</v>
      </c>
      <c r="B47" s="93">
        <v>8110</v>
      </c>
      <c r="C47" s="94">
        <v>4117</v>
      </c>
      <c r="D47" s="95">
        <v>1</v>
      </c>
      <c r="E47" s="95">
        <v>1</v>
      </c>
      <c r="F47" s="95">
        <v>4</v>
      </c>
      <c r="G47" s="96" t="s">
        <v>30</v>
      </c>
      <c r="H47" s="100"/>
      <c r="I47" s="100"/>
      <c r="J47" s="100">
        <f t="shared" si="4"/>
        <v>0</v>
      </c>
      <c r="K47" s="100"/>
      <c r="L47" s="100"/>
      <c r="M47" s="101">
        <f t="shared" si="6"/>
        <v>0</v>
      </c>
      <c r="N47" s="103">
        <f t="shared" si="1"/>
        <v>0</v>
      </c>
      <c r="P47" s="56"/>
      <c r="Q47" s="56"/>
      <c r="R47" s="56"/>
      <c r="S47" s="56"/>
      <c r="T47" s="56"/>
      <c r="U47" s="56"/>
      <c r="V47" s="56"/>
      <c r="W47" s="56"/>
    </row>
    <row r="48" spans="1:23" s="64" customFormat="1" ht="27">
      <c r="A48" s="48" t="str">
        <f t="shared" si="2"/>
        <v>81104118</v>
      </c>
      <c r="B48" s="72">
        <v>8110</v>
      </c>
      <c r="C48" s="73">
        <v>4118</v>
      </c>
      <c r="D48" s="74"/>
      <c r="E48" s="74"/>
      <c r="F48" s="74"/>
      <c r="G48" s="75" t="s">
        <v>31</v>
      </c>
      <c r="H48" s="76">
        <f t="shared" ref="H48:I50" si="21">SUM(H49)</f>
        <v>0</v>
      </c>
      <c r="I48" s="76">
        <f t="shared" si="21"/>
        <v>0</v>
      </c>
      <c r="J48" s="76">
        <f t="shared" si="4"/>
        <v>0</v>
      </c>
      <c r="K48" s="76">
        <f t="shared" ref="K48:L50" si="22">SUM(K49)</f>
        <v>0</v>
      </c>
      <c r="L48" s="76">
        <f t="shared" si="22"/>
        <v>0</v>
      </c>
      <c r="M48" s="77">
        <f t="shared" si="6"/>
        <v>0</v>
      </c>
      <c r="N48" s="78">
        <f t="shared" si="1"/>
        <v>0</v>
      </c>
      <c r="P48" s="56"/>
      <c r="Q48" s="56"/>
      <c r="R48" s="56"/>
      <c r="S48" s="56"/>
      <c r="T48" s="56"/>
      <c r="U48" s="56"/>
      <c r="V48" s="56"/>
      <c r="W48" s="56"/>
    </row>
    <row r="49" spans="1:23" s="64" customFormat="1" ht="27">
      <c r="A49" s="48" t="str">
        <f t="shared" si="2"/>
        <v>811041181</v>
      </c>
      <c r="B49" s="79">
        <v>8110</v>
      </c>
      <c r="C49" s="80">
        <v>4118</v>
      </c>
      <c r="D49" s="81">
        <v>1</v>
      </c>
      <c r="E49" s="81"/>
      <c r="F49" s="81"/>
      <c r="G49" s="82" t="s">
        <v>31</v>
      </c>
      <c r="H49" s="83">
        <f t="shared" si="21"/>
        <v>0</v>
      </c>
      <c r="I49" s="83">
        <f t="shared" si="21"/>
        <v>0</v>
      </c>
      <c r="J49" s="83">
        <f t="shared" si="4"/>
        <v>0</v>
      </c>
      <c r="K49" s="83">
        <f t="shared" si="22"/>
        <v>0</v>
      </c>
      <c r="L49" s="83">
        <f t="shared" si="22"/>
        <v>0</v>
      </c>
      <c r="M49" s="84">
        <f t="shared" si="6"/>
        <v>0</v>
      </c>
      <c r="N49" s="85">
        <f t="shared" si="1"/>
        <v>0</v>
      </c>
      <c r="P49" s="56"/>
      <c r="Q49" s="56"/>
      <c r="R49" s="56"/>
      <c r="S49" s="56"/>
      <c r="T49" s="56"/>
      <c r="U49" s="56"/>
      <c r="V49" s="56"/>
      <c r="W49" s="56"/>
    </row>
    <row r="50" spans="1:23" s="64" customFormat="1" ht="19.5" customHeight="1">
      <c r="A50" s="48" t="str">
        <f t="shared" si="2"/>
        <v>8110411811</v>
      </c>
      <c r="B50" s="86">
        <v>8110</v>
      </c>
      <c r="C50" s="87">
        <v>4118</v>
      </c>
      <c r="D50" s="88">
        <v>1</v>
      </c>
      <c r="E50" s="88">
        <v>1</v>
      </c>
      <c r="F50" s="102"/>
      <c r="G50" s="89" t="s">
        <v>31</v>
      </c>
      <c r="H50" s="90">
        <f t="shared" si="21"/>
        <v>0</v>
      </c>
      <c r="I50" s="90">
        <f t="shared" si="21"/>
        <v>0</v>
      </c>
      <c r="J50" s="90">
        <f t="shared" si="4"/>
        <v>0</v>
      </c>
      <c r="K50" s="90">
        <f t="shared" si="22"/>
        <v>0</v>
      </c>
      <c r="L50" s="90">
        <f t="shared" si="22"/>
        <v>0</v>
      </c>
      <c r="M50" s="91">
        <f t="shared" si="6"/>
        <v>0</v>
      </c>
      <c r="N50" s="92">
        <f t="shared" si="1"/>
        <v>0</v>
      </c>
      <c r="P50" s="56"/>
      <c r="Q50" s="56"/>
      <c r="R50" s="56"/>
      <c r="S50" s="56"/>
      <c r="T50" s="56"/>
      <c r="U50" s="56"/>
      <c r="V50" s="56"/>
      <c r="W50" s="56"/>
    </row>
    <row r="51" spans="1:23" s="64" customFormat="1" ht="18">
      <c r="A51" s="48" t="str">
        <f t="shared" si="2"/>
        <v>81104118111</v>
      </c>
      <c r="B51" s="93">
        <v>8110</v>
      </c>
      <c r="C51" s="94">
        <v>4118</v>
      </c>
      <c r="D51" s="95">
        <v>1</v>
      </c>
      <c r="E51" s="95">
        <v>1</v>
      </c>
      <c r="F51" s="95">
        <v>1</v>
      </c>
      <c r="G51" s="96" t="s">
        <v>31</v>
      </c>
      <c r="H51" s="100"/>
      <c r="I51" s="100"/>
      <c r="J51" s="100">
        <f t="shared" si="4"/>
        <v>0</v>
      </c>
      <c r="K51" s="100"/>
      <c r="L51" s="100"/>
      <c r="M51" s="101">
        <f t="shared" si="6"/>
        <v>0</v>
      </c>
      <c r="N51" s="103">
        <f t="shared" si="1"/>
        <v>0</v>
      </c>
      <c r="P51" s="56"/>
      <c r="Q51" s="56"/>
      <c r="R51" s="56"/>
      <c r="S51" s="56"/>
      <c r="T51" s="56"/>
      <c r="U51" s="56"/>
      <c r="V51" s="56"/>
      <c r="W51" s="56"/>
    </row>
    <row r="52" spans="1:23" s="64" customFormat="1">
      <c r="A52" s="48" t="str">
        <f t="shared" si="2"/>
        <v>81104119</v>
      </c>
      <c r="B52" s="72">
        <v>8110</v>
      </c>
      <c r="C52" s="73">
        <v>4119</v>
      </c>
      <c r="D52" s="74"/>
      <c r="E52" s="74"/>
      <c r="F52" s="74"/>
      <c r="G52" s="75" t="s">
        <v>32</v>
      </c>
      <c r="H52" s="76">
        <f>SUM(H53)</f>
        <v>0</v>
      </c>
      <c r="I52" s="76">
        <f>SUM(I53)</f>
        <v>0</v>
      </c>
      <c r="J52" s="76">
        <f t="shared" si="4"/>
        <v>0</v>
      </c>
      <c r="K52" s="76">
        <f t="shared" ref="K52:L53" si="23">SUM(K53)</f>
        <v>0</v>
      </c>
      <c r="L52" s="76">
        <f t="shared" si="23"/>
        <v>0</v>
      </c>
      <c r="M52" s="77">
        <f t="shared" si="6"/>
        <v>0</v>
      </c>
      <c r="N52" s="78">
        <f>L52-J52</f>
        <v>0</v>
      </c>
      <c r="P52" s="56"/>
      <c r="Q52" s="56"/>
      <c r="R52" s="56"/>
      <c r="S52" s="56"/>
      <c r="T52" s="56"/>
      <c r="U52" s="56"/>
      <c r="V52" s="56"/>
      <c r="W52" s="56"/>
    </row>
    <row r="53" spans="1:23" s="64" customFormat="1">
      <c r="A53" s="48" t="str">
        <f t="shared" si="2"/>
        <v>811041191</v>
      </c>
      <c r="B53" s="79">
        <v>8110</v>
      </c>
      <c r="C53" s="80">
        <v>4119</v>
      </c>
      <c r="D53" s="81">
        <v>1</v>
      </c>
      <c r="E53" s="81"/>
      <c r="F53" s="81"/>
      <c r="G53" s="82" t="s">
        <v>32</v>
      </c>
      <c r="H53" s="83">
        <f>SUM(H54)</f>
        <v>0</v>
      </c>
      <c r="I53" s="83">
        <f>SUM(I54)</f>
        <v>0</v>
      </c>
      <c r="J53" s="83">
        <f t="shared" si="4"/>
        <v>0</v>
      </c>
      <c r="K53" s="83">
        <f t="shared" si="23"/>
        <v>0</v>
      </c>
      <c r="L53" s="83">
        <f t="shared" si="23"/>
        <v>0</v>
      </c>
      <c r="M53" s="84">
        <f t="shared" si="6"/>
        <v>0</v>
      </c>
      <c r="N53" s="85">
        <f t="shared" si="1"/>
        <v>0</v>
      </c>
      <c r="P53" s="56"/>
      <c r="Q53" s="56"/>
      <c r="R53" s="56"/>
      <c r="S53" s="56"/>
      <c r="T53" s="56"/>
      <c r="U53" s="56"/>
      <c r="V53" s="56"/>
      <c r="W53" s="56"/>
    </row>
    <row r="54" spans="1:23" s="64" customFormat="1" ht="12.75" customHeight="1">
      <c r="A54" s="48" t="str">
        <f t="shared" si="2"/>
        <v>8110411911</v>
      </c>
      <c r="B54" s="86">
        <v>8110</v>
      </c>
      <c r="C54" s="87">
        <v>4119</v>
      </c>
      <c r="D54" s="88">
        <v>1</v>
      </c>
      <c r="E54" s="88">
        <v>1</v>
      </c>
      <c r="F54" s="102"/>
      <c r="G54" s="89" t="s">
        <v>33</v>
      </c>
      <c r="H54" s="90">
        <f>SUM(H55:H56)</f>
        <v>0</v>
      </c>
      <c r="I54" s="90">
        <f>SUM(I55:I56)</f>
        <v>0</v>
      </c>
      <c r="J54" s="90">
        <f t="shared" si="4"/>
        <v>0</v>
      </c>
      <c r="K54" s="90">
        <f t="shared" ref="K54:L54" si="24">SUM(K55:K56)</f>
        <v>0</v>
      </c>
      <c r="L54" s="90">
        <f t="shared" si="24"/>
        <v>0</v>
      </c>
      <c r="M54" s="91">
        <f t="shared" si="6"/>
        <v>0</v>
      </c>
      <c r="N54" s="92">
        <f t="shared" si="1"/>
        <v>0</v>
      </c>
      <c r="P54" s="56"/>
      <c r="Q54" s="56"/>
      <c r="R54" s="56"/>
      <c r="S54" s="56"/>
      <c r="T54" s="56"/>
      <c r="U54" s="56"/>
      <c r="V54" s="56"/>
      <c r="W54" s="56"/>
    </row>
    <row r="55" spans="1:23" s="64" customFormat="1" ht="12.75" customHeight="1">
      <c r="A55" s="48" t="str">
        <f t="shared" si="2"/>
        <v>81104119111</v>
      </c>
      <c r="B55" s="93">
        <v>8110</v>
      </c>
      <c r="C55" s="94">
        <v>4119</v>
      </c>
      <c r="D55" s="95">
        <v>1</v>
      </c>
      <c r="E55" s="95">
        <v>1</v>
      </c>
      <c r="F55" s="95">
        <v>1</v>
      </c>
      <c r="G55" s="96" t="s">
        <v>34</v>
      </c>
      <c r="H55" s="100"/>
      <c r="I55" s="100"/>
      <c r="J55" s="100">
        <f t="shared" si="4"/>
        <v>0</v>
      </c>
      <c r="K55" s="100"/>
      <c r="L55" s="100"/>
      <c r="M55" s="101">
        <f t="shared" si="6"/>
        <v>0</v>
      </c>
      <c r="N55" s="103">
        <f t="shared" si="1"/>
        <v>0</v>
      </c>
      <c r="P55" s="56"/>
      <c r="Q55" s="56"/>
      <c r="R55" s="56"/>
      <c r="S55" s="56"/>
      <c r="T55" s="56"/>
      <c r="U55" s="56"/>
      <c r="V55" s="56"/>
      <c r="W55" s="56"/>
    </row>
    <row r="56" spans="1:23" s="64" customFormat="1" ht="12.75" customHeight="1">
      <c r="A56" s="48" t="str">
        <f t="shared" si="2"/>
        <v>81104119112</v>
      </c>
      <c r="B56" s="93">
        <v>8110</v>
      </c>
      <c r="C56" s="94">
        <v>4119</v>
      </c>
      <c r="D56" s="95">
        <v>1</v>
      </c>
      <c r="E56" s="95">
        <v>1</v>
      </c>
      <c r="F56" s="95">
        <v>2</v>
      </c>
      <c r="G56" s="96" t="s">
        <v>35</v>
      </c>
      <c r="H56" s="100"/>
      <c r="I56" s="100"/>
      <c r="J56" s="100">
        <f t="shared" si="4"/>
        <v>0</v>
      </c>
      <c r="K56" s="100"/>
      <c r="L56" s="100"/>
      <c r="M56" s="101">
        <f t="shared" si="6"/>
        <v>0</v>
      </c>
      <c r="N56" s="103">
        <f t="shared" si="1"/>
        <v>0</v>
      </c>
      <c r="P56" s="56"/>
      <c r="Q56" s="56"/>
      <c r="R56" s="56"/>
      <c r="S56" s="56"/>
      <c r="T56" s="56"/>
      <c r="U56" s="56"/>
      <c r="V56" s="56"/>
      <c r="W56" s="56"/>
    </row>
    <row r="57" spans="1:23" s="64" customFormat="1">
      <c r="A57" s="48" t="str">
        <f t="shared" si="2"/>
        <v>Subtotal (12)</v>
      </c>
      <c r="B57" s="104" t="s">
        <v>36</v>
      </c>
      <c r="C57" s="105"/>
      <c r="D57" s="106"/>
      <c r="E57" s="106"/>
      <c r="F57" s="106"/>
      <c r="G57" s="96"/>
      <c r="H57" s="107">
        <f>+H52+H48+H41+H37+H33+H29+H25+H19+H15</f>
        <v>0</v>
      </c>
      <c r="I57" s="107">
        <f>+I52+I48+I41+I37+I33+I29+I25+I19+I15</f>
        <v>0</v>
      </c>
      <c r="J57" s="107">
        <f t="shared" si="4"/>
        <v>0</v>
      </c>
      <c r="K57" s="107">
        <f t="shared" ref="K57:L57" si="25">+K52+K48+K41+K37+K33+K29+K25+K19+K15</f>
        <v>0</v>
      </c>
      <c r="L57" s="107">
        <f t="shared" si="25"/>
        <v>0</v>
      </c>
      <c r="M57" s="108">
        <f t="shared" si="6"/>
        <v>0</v>
      </c>
      <c r="N57" s="109">
        <f t="shared" si="1"/>
        <v>0</v>
      </c>
      <c r="P57" s="56"/>
      <c r="Q57" s="56"/>
      <c r="R57" s="56"/>
      <c r="S57" s="56"/>
      <c r="T57" s="56"/>
      <c r="U57" s="56"/>
      <c r="V57" s="56"/>
      <c r="W57" s="56"/>
    </row>
    <row r="58" spans="1:23" s="64" customFormat="1">
      <c r="A58" s="48" t="str">
        <f t="shared" si="2"/>
        <v>81104120</v>
      </c>
      <c r="B58" s="65">
        <v>8110</v>
      </c>
      <c r="C58" s="66">
        <v>4120</v>
      </c>
      <c r="D58" s="67"/>
      <c r="E58" s="67"/>
      <c r="F58" s="67"/>
      <c r="G58" s="68" t="s">
        <v>37</v>
      </c>
      <c r="H58" s="69">
        <f>+H59+H63+H67+H71+H75</f>
        <v>0</v>
      </c>
      <c r="I58" s="69">
        <f>+I59+I63+I67+I71+I75</f>
        <v>0</v>
      </c>
      <c r="J58" s="69">
        <f t="shared" si="4"/>
        <v>0</v>
      </c>
      <c r="K58" s="69">
        <f t="shared" ref="K58:L58" si="26">+K59+K63+K67+K71+K75</f>
        <v>0</v>
      </c>
      <c r="L58" s="69">
        <f t="shared" si="26"/>
        <v>0</v>
      </c>
      <c r="M58" s="70">
        <f t="shared" si="6"/>
        <v>0</v>
      </c>
      <c r="N58" s="71">
        <f t="shared" si="1"/>
        <v>0</v>
      </c>
      <c r="P58" s="56"/>
      <c r="Q58" s="56"/>
      <c r="R58" s="56"/>
      <c r="S58" s="56"/>
      <c r="T58" s="56"/>
      <c r="U58" s="56"/>
      <c r="V58" s="56"/>
      <c r="W58" s="56"/>
    </row>
    <row r="59" spans="1:23" s="64" customFormat="1">
      <c r="A59" s="48" t="str">
        <f t="shared" si="2"/>
        <v>81104121</v>
      </c>
      <c r="B59" s="72">
        <v>8110</v>
      </c>
      <c r="C59" s="73">
        <v>4121</v>
      </c>
      <c r="D59" s="74"/>
      <c r="E59" s="74"/>
      <c r="F59" s="74"/>
      <c r="G59" s="75" t="s">
        <v>38</v>
      </c>
      <c r="H59" s="76">
        <f t="shared" ref="H59:I61" si="27">SUM(H60)</f>
        <v>0</v>
      </c>
      <c r="I59" s="76">
        <f t="shared" si="27"/>
        <v>0</v>
      </c>
      <c r="J59" s="76">
        <f t="shared" si="4"/>
        <v>0</v>
      </c>
      <c r="K59" s="76">
        <f t="shared" ref="K59:L61" si="28">SUM(K60)</f>
        <v>0</v>
      </c>
      <c r="L59" s="76">
        <f t="shared" si="28"/>
        <v>0</v>
      </c>
      <c r="M59" s="77">
        <f t="shared" si="6"/>
        <v>0</v>
      </c>
      <c r="N59" s="78">
        <f t="shared" si="1"/>
        <v>0</v>
      </c>
      <c r="P59" s="56"/>
      <c r="Q59" s="56"/>
      <c r="R59" s="56"/>
      <c r="S59" s="56"/>
      <c r="T59" s="56"/>
      <c r="U59" s="56"/>
      <c r="V59" s="56"/>
      <c r="W59" s="56"/>
    </row>
    <row r="60" spans="1:23" s="64" customFormat="1">
      <c r="A60" s="48" t="str">
        <f t="shared" si="2"/>
        <v>811041211</v>
      </c>
      <c r="B60" s="79">
        <v>8110</v>
      </c>
      <c r="C60" s="80">
        <v>4121</v>
      </c>
      <c r="D60" s="81">
        <v>1</v>
      </c>
      <c r="E60" s="81"/>
      <c r="F60" s="81"/>
      <c r="G60" s="82" t="s">
        <v>38</v>
      </c>
      <c r="H60" s="83">
        <f t="shared" si="27"/>
        <v>0</v>
      </c>
      <c r="I60" s="83">
        <f t="shared" si="27"/>
        <v>0</v>
      </c>
      <c r="J60" s="83">
        <f t="shared" si="4"/>
        <v>0</v>
      </c>
      <c r="K60" s="83">
        <f t="shared" si="28"/>
        <v>0</v>
      </c>
      <c r="L60" s="83">
        <f t="shared" si="28"/>
        <v>0</v>
      </c>
      <c r="M60" s="84">
        <f t="shared" si="6"/>
        <v>0</v>
      </c>
      <c r="N60" s="85">
        <f t="shared" si="1"/>
        <v>0</v>
      </c>
      <c r="P60" s="56"/>
      <c r="Q60" s="56"/>
      <c r="R60" s="56"/>
      <c r="S60" s="56"/>
      <c r="T60" s="56"/>
      <c r="U60" s="56"/>
      <c r="V60" s="56"/>
      <c r="W60" s="56"/>
    </row>
    <row r="61" spans="1:23" s="64" customFormat="1" ht="12.75" customHeight="1">
      <c r="A61" s="48" t="str">
        <f t="shared" si="2"/>
        <v>8110412111</v>
      </c>
      <c r="B61" s="86">
        <v>8110</v>
      </c>
      <c r="C61" s="87">
        <v>4121</v>
      </c>
      <c r="D61" s="88">
        <v>1</v>
      </c>
      <c r="E61" s="88">
        <v>1</v>
      </c>
      <c r="F61" s="102"/>
      <c r="G61" s="89" t="s">
        <v>38</v>
      </c>
      <c r="H61" s="90">
        <f t="shared" si="27"/>
        <v>0</v>
      </c>
      <c r="I61" s="90">
        <f t="shared" si="27"/>
        <v>0</v>
      </c>
      <c r="J61" s="90">
        <f t="shared" si="4"/>
        <v>0</v>
      </c>
      <c r="K61" s="90">
        <f t="shared" si="28"/>
        <v>0</v>
      </c>
      <c r="L61" s="90">
        <f t="shared" si="28"/>
        <v>0</v>
      </c>
      <c r="M61" s="91">
        <f t="shared" si="6"/>
        <v>0</v>
      </c>
      <c r="N61" s="92">
        <f t="shared" si="1"/>
        <v>0</v>
      </c>
      <c r="P61" s="56"/>
      <c r="Q61" s="56"/>
      <c r="R61" s="56"/>
      <c r="S61" s="56"/>
      <c r="T61" s="56"/>
      <c r="U61" s="56"/>
      <c r="V61" s="56"/>
      <c r="W61" s="56"/>
    </row>
    <row r="62" spans="1:23" s="64" customFormat="1" ht="12.75" customHeight="1">
      <c r="A62" s="48" t="str">
        <f t="shared" si="2"/>
        <v>81104121111</v>
      </c>
      <c r="B62" s="93">
        <v>8110</v>
      </c>
      <c r="C62" s="94">
        <v>4121</v>
      </c>
      <c r="D62" s="95">
        <v>1</v>
      </c>
      <c r="E62" s="95">
        <v>1</v>
      </c>
      <c r="F62" s="95">
        <v>1</v>
      </c>
      <c r="G62" s="96" t="s">
        <v>38</v>
      </c>
      <c r="H62" s="100"/>
      <c r="I62" s="100"/>
      <c r="J62" s="100">
        <f t="shared" si="4"/>
        <v>0</v>
      </c>
      <c r="K62" s="100"/>
      <c r="L62" s="100"/>
      <c r="M62" s="101">
        <f t="shared" si="6"/>
        <v>0</v>
      </c>
      <c r="N62" s="99">
        <f>L62-J62</f>
        <v>0</v>
      </c>
      <c r="P62" s="56"/>
      <c r="Q62" s="56"/>
      <c r="R62" s="56"/>
      <c r="S62" s="56"/>
      <c r="T62" s="56"/>
      <c r="U62" s="56"/>
      <c r="V62" s="56"/>
      <c r="W62" s="56"/>
    </row>
    <row r="63" spans="1:23" s="64" customFormat="1">
      <c r="A63" s="48" t="str">
        <f t="shared" si="2"/>
        <v>81104122</v>
      </c>
      <c r="B63" s="72">
        <v>8110</v>
      </c>
      <c r="C63" s="110">
        <v>4122</v>
      </c>
      <c r="D63" s="74"/>
      <c r="E63" s="74"/>
      <c r="F63" s="74"/>
      <c r="G63" s="75" t="s">
        <v>39</v>
      </c>
      <c r="H63" s="76">
        <f>SUM(H64)</f>
        <v>0</v>
      </c>
      <c r="I63" s="76">
        <f>SUM(I64)</f>
        <v>0</v>
      </c>
      <c r="J63" s="76">
        <f t="shared" si="4"/>
        <v>0</v>
      </c>
      <c r="K63" s="76">
        <f t="shared" ref="K63:L64" si="29">SUM(K64)</f>
        <v>0</v>
      </c>
      <c r="L63" s="76">
        <f t="shared" si="29"/>
        <v>0</v>
      </c>
      <c r="M63" s="77">
        <f t="shared" si="6"/>
        <v>0</v>
      </c>
      <c r="N63" s="78">
        <f t="shared" si="1"/>
        <v>0</v>
      </c>
      <c r="P63" s="56"/>
      <c r="Q63" s="56"/>
      <c r="R63" s="56"/>
      <c r="S63" s="56"/>
      <c r="T63" s="56"/>
      <c r="U63" s="56"/>
      <c r="V63" s="56"/>
      <c r="W63" s="56"/>
    </row>
    <row r="64" spans="1:23" s="64" customFormat="1">
      <c r="A64" s="48" t="str">
        <f t="shared" si="2"/>
        <v>811041221</v>
      </c>
      <c r="B64" s="79">
        <v>8110</v>
      </c>
      <c r="C64" s="80">
        <v>4122</v>
      </c>
      <c r="D64" s="81">
        <v>1</v>
      </c>
      <c r="E64" s="81"/>
      <c r="F64" s="81"/>
      <c r="G64" s="82" t="s">
        <v>39</v>
      </c>
      <c r="H64" s="83">
        <f>SUM(H65)</f>
        <v>0</v>
      </c>
      <c r="I64" s="83">
        <f>SUM(I65)</f>
        <v>0</v>
      </c>
      <c r="J64" s="83">
        <f t="shared" si="4"/>
        <v>0</v>
      </c>
      <c r="K64" s="83">
        <f t="shared" si="29"/>
        <v>0</v>
      </c>
      <c r="L64" s="83">
        <f t="shared" si="29"/>
        <v>0</v>
      </c>
      <c r="M64" s="84">
        <f t="shared" si="6"/>
        <v>0</v>
      </c>
      <c r="N64" s="85">
        <f t="shared" si="1"/>
        <v>0</v>
      </c>
      <c r="P64" s="56"/>
      <c r="Q64" s="56"/>
      <c r="R64" s="56"/>
      <c r="S64" s="56"/>
      <c r="T64" s="56"/>
      <c r="U64" s="56"/>
      <c r="V64" s="56"/>
      <c r="W64" s="56"/>
    </row>
    <row r="65" spans="1:23" s="64" customFormat="1" ht="12.75" customHeight="1">
      <c r="A65" s="48" t="str">
        <f t="shared" si="2"/>
        <v>8110412211</v>
      </c>
      <c r="B65" s="111">
        <v>8110</v>
      </c>
      <c r="C65" s="112">
        <v>4122</v>
      </c>
      <c r="D65" s="102">
        <v>1</v>
      </c>
      <c r="E65" s="102">
        <v>1</v>
      </c>
      <c r="F65" s="102"/>
      <c r="G65" s="89" t="s">
        <v>39</v>
      </c>
      <c r="H65" s="90"/>
      <c r="I65" s="90"/>
      <c r="J65" s="90">
        <f t="shared" si="4"/>
        <v>0</v>
      </c>
      <c r="K65" s="90"/>
      <c r="L65" s="90"/>
      <c r="M65" s="91">
        <f t="shared" si="6"/>
        <v>0</v>
      </c>
      <c r="N65" s="92">
        <f t="shared" si="1"/>
        <v>0</v>
      </c>
      <c r="P65" s="56"/>
      <c r="Q65" s="56"/>
      <c r="R65" s="56"/>
      <c r="S65" s="56"/>
      <c r="T65" s="56"/>
      <c r="U65" s="56"/>
      <c r="V65" s="56"/>
      <c r="W65" s="56"/>
    </row>
    <row r="66" spans="1:23" s="64" customFormat="1" ht="12.75" customHeight="1">
      <c r="A66" s="48" t="str">
        <f t="shared" si="2"/>
        <v>81104122111</v>
      </c>
      <c r="B66" s="93">
        <v>8110</v>
      </c>
      <c r="C66" s="94">
        <v>4122</v>
      </c>
      <c r="D66" s="95">
        <v>1</v>
      </c>
      <c r="E66" s="95">
        <v>1</v>
      </c>
      <c r="F66" s="95">
        <v>1</v>
      </c>
      <c r="G66" s="96" t="s">
        <v>39</v>
      </c>
      <c r="H66" s="100"/>
      <c r="I66" s="100"/>
      <c r="J66" s="100">
        <f t="shared" si="4"/>
        <v>0</v>
      </c>
      <c r="K66" s="100"/>
      <c r="L66" s="100"/>
      <c r="M66" s="101">
        <f t="shared" si="6"/>
        <v>0</v>
      </c>
      <c r="N66" s="99">
        <f>L66-J66</f>
        <v>0</v>
      </c>
      <c r="P66" s="56"/>
      <c r="Q66" s="56"/>
      <c r="R66" s="56"/>
      <c r="S66" s="56"/>
      <c r="T66" s="56"/>
      <c r="U66" s="56"/>
      <c r="V66" s="56"/>
      <c r="W66" s="56"/>
    </row>
    <row r="67" spans="1:23" s="64" customFormat="1">
      <c r="A67" s="48" t="str">
        <f t="shared" si="2"/>
        <v>81104123</v>
      </c>
      <c r="B67" s="72">
        <v>8110</v>
      </c>
      <c r="C67" s="73">
        <v>4123</v>
      </c>
      <c r="D67" s="74"/>
      <c r="E67" s="74"/>
      <c r="F67" s="74"/>
      <c r="G67" s="75" t="s">
        <v>40</v>
      </c>
      <c r="H67" s="76">
        <f>SUM(H68)</f>
        <v>0</v>
      </c>
      <c r="I67" s="76">
        <f>SUM(I68)</f>
        <v>0</v>
      </c>
      <c r="J67" s="76">
        <f t="shared" si="4"/>
        <v>0</v>
      </c>
      <c r="K67" s="76">
        <f t="shared" ref="K67:L68" si="30">SUM(K68)</f>
        <v>0</v>
      </c>
      <c r="L67" s="76">
        <f t="shared" si="30"/>
        <v>0</v>
      </c>
      <c r="M67" s="77">
        <f t="shared" si="6"/>
        <v>0</v>
      </c>
      <c r="N67" s="78">
        <f t="shared" si="1"/>
        <v>0</v>
      </c>
      <c r="P67" s="56"/>
      <c r="Q67" s="56"/>
      <c r="R67" s="56"/>
      <c r="S67" s="56"/>
      <c r="T67" s="56"/>
      <c r="U67" s="56"/>
      <c r="V67" s="56"/>
      <c r="W67" s="56"/>
    </row>
    <row r="68" spans="1:23" s="64" customFormat="1">
      <c r="A68" s="48" t="str">
        <f t="shared" si="2"/>
        <v>811041231</v>
      </c>
      <c r="B68" s="79">
        <v>8110</v>
      </c>
      <c r="C68" s="80">
        <v>4123</v>
      </c>
      <c r="D68" s="81">
        <v>1</v>
      </c>
      <c r="E68" s="81"/>
      <c r="F68" s="81"/>
      <c r="G68" s="82" t="s">
        <v>40</v>
      </c>
      <c r="H68" s="83">
        <f>SUM(H69)</f>
        <v>0</v>
      </c>
      <c r="I68" s="83">
        <f>SUM(I69)</f>
        <v>0</v>
      </c>
      <c r="J68" s="83">
        <f t="shared" si="4"/>
        <v>0</v>
      </c>
      <c r="K68" s="83">
        <f t="shared" si="30"/>
        <v>0</v>
      </c>
      <c r="L68" s="83">
        <f t="shared" si="30"/>
        <v>0</v>
      </c>
      <c r="M68" s="84">
        <f t="shared" si="6"/>
        <v>0</v>
      </c>
      <c r="N68" s="85">
        <f t="shared" si="1"/>
        <v>0</v>
      </c>
      <c r="P68" s="56"/>
      <c r="Q68" s="56"/>
      <c r="R68" s="56"/>
      <c r="S68" s="56"/>
      <c r="T68" s="56"/>
      <c r="U68" s="56"/>
      <c r="V68" s="56"/>
      <c r="W68" s="56"/>
    </row>
    <row r="69" spans="1:23" s="64" customFormat="1" ht="12.75" customHeight="1">
      <c r="A69" s="48" t="str">
        <f t="shared" si="2"/>
        <v>8110412311</v>
      </c>
      <c r="B69" s="111">
        <v>8110</v>
      </c>
      <c r="C69" s="112">
        <v>4123</v>
      </c>
      <c r="D69" s="102">
        <v>1</v>
      </c>
      <c r="E69" s="102">
        <v>1</v>
      </c>
      <c r="F69" s="102"/>
      <c r="G69" s="89" t="s">
        <v>40</v>
      </c>
      <c r="H69" s="90">
        <f>H70</f>
        <v>0</v>
      </c>
      <c r="I69" s="90">
        <f>I70</f>
        <v>0</v>
      </c>
      <c r="J69" s="90">
        <f t="shared" si="4"/>
        <v>0</v>
      </c>
      <c r="K69" s="90">
        <f t="shared" ref="K69:L69" si="31">K70</f>
        <v>0</v>
      </c>
      <c r="L69" s="90">
        <f t="shared" si="31"/>
        <v>0</v>
      </c>
      <c r="M69" s="91">
        <f t="shared" si="6"/>
        <v>0</v>
      </c>
      <c r="N69" s="92">
        <f t="shared" si="1"/>
        <v>0</v>
      </c>
      <c r="P69" s="56"/>
      <c r="Q69" s="56"/>
      <c r="R69" s="56"/>
      <c r="S69" s="56"/>
      <c r="T69" s="56"/>
      <c r="U69" s="56"/>
      <c r="V69" s="56"/>
      <c r="W69" s="56"/>
    </row>
    <row r="70" spans="1:23" s="64" customFormat="1" ht="12.75" customHeight="1">
      <c r="A70" s="48" t="str">
        <f t="shared" si="2"/>
        <v>81104123111</v>
      </c>
      <c r="B70" s="93">
        <v>8110</v>
      </c>
      <c r="C70" s="94">
        <v>4123</v>
      </c>
      <c r="D70" s="113">
        <v>1</v>
      </c>
      <c r="E70" s="95">
        <v>1</v>
      </c>
      <c r="F70" s="95">
        <v>1</v>
      </c>
      <c r="G70" s="96" t="s">
        <v>40</v>
      </c>
      <c r="H70" s="100"/>
      <c r="I70" s="100"/>
      <c r="J70" s="100">
        <f t="shared" si="4"/>
        <v>0</v>
      </c>
      <c r="K70" s="100"/>
      <c r="L70" s="100"/>
      <c r="M70" s="101">
        <f t="shared" si="6"/>
        <v>0</v>
      </c>
      <c r="N70" s="99">
        <f>L70-J70</f>
        <v>0</v>
      </c>
      <c r="P70" s="56"/>
      <c r="Q70" s="56"/>
      <c r="R70" s="56"/>
      <c r="S70" s="56"/>
      <c r="T70" s="56"/>
      <c r="U70" s="56"/>
      <c r="V70" s="56"/>
      <c r="W70" s="56"/>
    </row>
    <row r="71" spans="1:23" s="64" customFormat="1">
      <c r="A71" s="48" t="str">
        <f t="shared" si="2"/>
        <v>81104124</v>
      </c>
      <c r="B71" s="72">
        <v>8110</v>
      </c>
      <c r="C71" s="73">
        <v>4124</v>
      </c>
      <c r="D71" s="74"/>
      <c r="E71" s="74"/>
      <c r="F71" s="74"/>
      <c r="G71" s="75" t="s">
        <v>41</v>
      </c>
      <c r="H71" s="76">
        <f>SUM(H72)</f>
        <v>0</v>
      </c>
      <c r="I71" s="76">
        <f>SUM(I72)</f>
        <v>0</v>
      </c>
      <c r="J71" s="76">
        <f t="shared" si="4"/>
        <v>0</v>
      </c>
      <c r="K71" s="76">
        <f t="shared" ref="K71:L72" si="32">SUM(K72)</f>
        <v>0</v>
      </c>
      <c r="L71" s="76">
        <f t="shared" si="32"/>
        <v>0</v>
      </c>
      <c r="M71" s="77">
        <f t="shared" si="6"/>
        <v>0</v>
      </c>
      <c r="N71" s="78">
        <f t="shared" si="1"/>
        <v>0</v>
      </c>
      <c r="P71" s="56"/>
      <c r="Q71" s="56"/>
      <c r="R71" s="56"/>
      <c r="S71" s="56"/>
      <c r="T71" s="56"/>
      <c r="U71" s="56"/>
      <c r="V71" s="56"/>
      <c r="W71" s="56"/>
    </row>
    <row r="72" spans="1:23" s="64" customFormat="1">
      <c r="A72" s="48" t="str">
        <f t="shared" si="2"/>
        <v>811041241</v>
      </c>
      <c r="B72" s="79">
        <v>8110</v>
      </c>
      <c r="C72" s="80">
        <v>4124</v>
      </c>
      <c r="D72" s="81">
        <v>1</v>
      </c>
      <c r="E72" s="81"/>
      <c r="F72" s="81"/>
      <c r="G72" s="82" t="s">
        <v>41</v>
      </c>
      <c r="H72" s="83">
        <f>SUM(H73)</f>
        <v>0</v>
      </c>
      <c r="I72" s="83">
        <f>SUM(I73)</f>
        <v>0</v>
      </c>
      <c r="J72" s="83">
        <f t="shared" si="4"/>
        <v>0</v>
      </c>
      <c r="K72" s="83">
        <f t="shared" si="32"/>
        <v>0</v>
      </c>
      <c r="L72" s="83">
        <f t="shared" si="32"/>
        <v>0</v>
      </c>
      <c r="M72" s="84">
        <f t="shared" si="6"/>
        <v>0</v>
      </c>
      <c r="N72" s="85">
        <f t="shared" si="1"/>
        <v>0</v>
      </c>
      <c r="P72" s="56"/>
      <c r="Q72" s="56"/>
      <c r="R72" s="56"/>
      <c r="S72" s="56"/>
      <c r="T72" s="56"/>
      <c r="U72" s="56"/>
      <c r="V72" s="56"/>
      <c r="W72" s="56"/>
    </row>
    <row r="73" spans="1:23" s="64" customFormat="1" ht="12.75" customHeight="1">
      <c r="A73" s="48" t="str">
        <f t="shared" si="2"/>
        <v>8110412411</v>
      </c>
      <c r="B73" s="86">
        <v>8110</v>
      </c>
      <c r="C73" s="87">
        <v>4124</v>
      </c>
      <c r="D73" s="88">
        <v>1</v>
      </c>
      <c r="E73" s="88">
        <v>1</v>
      </c>
      <c r="F73" s="102"/>
      <c r="G73" s="89" t="s">
        <v>41</v>
      </c>
      <c r="H73" s="90">
        <f t="shared" ref="H73:L73" si="33">SUM(H74)</f>
        <v>0</v>
      </c>
      <c r="I73" s="90">
        <f t="shared" si="33"/>
        <v>0</v>
      </c>
      <c r="J73" s="90">
        <f t="shared" si="4"/>
        <v>0</v>
      </c>
      <c r="K73" s="90">
        <f t="shared" si="33"/>
        <v>0</v>
      </c>
      <c r="L73" s="90">
        <f t="shared" si="33"/>
        <v>0</v>
      </c>
      <c r="M73" s="91">
        <f t="shared" si="6"/>
        <v>0</v>
      </c>
      <c r="N73" s="92">
        <f t="shared" si="1"/>
        <v>0</v>
      </c>
      <c r="P73" s="56"/>
      <c r="Q73" s="56"/>
      <c r="R73" s="56"/>
      <c r="S73" s="56"/>
      <c r="T73" s="56"/>
      <c r="U73" s="56"/>
      <c r="V73" s="56"/>
      <c r="W73" s="56"/>
    </row>
    <row r="74" spans="1:23" s="64" customFormat="1" ht="12.75" customHeight="1">
      <c r="A74" s="48" t="str">
        <f t="shared" si="2"/>
        <v>81104124111</v>
      </c>
      <c r="B74" s="93">
        <v>8110</v>
      </c>
      <c r="C74" s="94">
        <v>4124</v>
      </c>
      <c r="D74" s="95">
        <v>1</v>
      </c>
      <c r="E74" s="95">
        <v>1</v>
      </c>
      <c r="F74" s="95">
        <v>1</v>
      </c>
      <c r="G74" s="96" t="s">
        <v>41</v>
      </c>
      <c r="H74" s="100"/>
      <c r="I74" s="100"/>
      <c r="J74" s="100">
        <f t="shared" si="4"/>
        <v>0</v>
      </c>
      <c r="K74" s="100"/>
      <c r="L74" s="100"/>
      <c r="M74" s="101">
        <f t="shared" si="6"/>
        <v>0</v>
      </c>
      <c r="N74" s="103">
        <f t="shared" si="1"/>
        <v>0</v>
      </c>
      <c r="P74" s="56"/>
      <c r="Q74" s="56"/>
      <c r="R74" s="56"/>
      <c r="S74" s="56"/>
      <c r="T74" s="56"/>
      <c r="U74" s="56"/>
      <c r="V74" s="56"/>
      <c r="W74" s="56"/>
    </row>
    <row r="75" spans="1:23" s="64" customFormat="1">
      <c r="A75" s="48" t="str">
        <f t="shared" si="2"/>
        <v>81104129</v>
      </c>
      <c r="B75" s="72">
        <v>8110</v>
      </c>
      <c r="C75" s="73">
        <v>4129</v>
      </c>
      <c r="D75" s="74"/>
      <c r="E75" s="74"/>
      <c r="F75" s="74"/>
      <c r="G75" s="75" t="s">
        <v>42</v>
      </c>
      <c r="H75" s="76">
        <f>SUM(H76)</f>
        <v>0</v>
      </c>
      <c r="I75" s="76">
        <f>SUM(I76)</f>
        <v>0</v>
      </c>
      <c r="J75" s="76">
        <f t="shared" si="4"/>
        <v>0</v>
      </c>
      <c r="K75" s="76">
        <f t="shared" ref="K75:L76" si="34">SUM(K76)</f>
        <v>0</v>
      </c>
      <c r="L75" s="76">
        <f t="shared" si="34"/>
        <v>0</v>
      </c>
      <c r="M75" s="77">
        <f t="shared" si="6"/>
        <v>0</v>
      </c>
      <c r="N75" s="78">
        <f t="shared" si="1"/>
        <v>0</v>
      </c>
      <c r="P75" s="56"/>
      <c r="Q75" s="56"/>
      <c r="R75" s="56"/>
      <c r="S75" s="56"/>
      <c r="T75" s="56"/>
      <c r="U75" s="56"/>
      <c r="V75" s="56"/>
      <c r="W75" s="56"/>
    </row>
    <row r="76" spans="1:23" s="64" customFormat="1">
      <c r="A76" s="48" t="str">
        <f t="shared" si="2"/>
        <v>811041291</v>
      </c>
      <c r="B76" s="79">
        <v>8110</v>
      </c>
      <c r="C76" s="80">
        <v>4129</v>
      </c>
      <c r="D76" s="81">
        <v>1</v>
      </c>
      <c r="E76" s="81"/>
      <c r="F76" s="81"/>
      <c r="G76" s="82" t="s">
        <v>42</v>
      </c>
      <c r="H76" s="83">
        <f>SUM(H77)</f>
        <v>0</v>
      </c>
      <c r="I76" s="83">
        <f>SUM(I77)</f>
        <v>0</v>
      </c>
      <c r="J76" s="83">
        <f t="shared" si="4"/>
        <v>0</v>
      </c>
      <c r="K76" s="83">
        <f t="shared" si="34"/>
        <v>0</v>
      </c>
      <c r="L76" s="83">
        <f t="shared" si="34"/>
        <v>0</v>
      </c>
      <c r="M76" s="84">
        <f t="shared" si="6"/>
        <v>0</v>
      </c>
      <c r="N76" s="85">
        <f t="shared" ref="N76:N148" si="35">L76-J76</f>
        <v>0</v>
      </c>
      <c r="P76" s="56"/>
      <c r="Q76" s="56"/>
      <c r="R76" s="56"/>
      <c r="S76" s="56"/>
      <c r="T76" s="56"/>
      <c r="U76" s="56"/>
      <c r="V76" s="56"/>
      <c r="W76" s="56"/>
    </row>
    <row r="77" spans="1:23" s="64" customFormat="1" ht="12.75" customHeight="1">
      <c r="A77" s="48" t="str">
        <f t="shared" ref="A77:A140" si="36">B77&amp;C77&amp;D77&amp;E77&amp;F77</f>
        <v>8110412911</v>
      </c>
      <c r="B77" s="86">
        <v>8110</v>
      </c>
      <c r="C77" s="87">
        <v>4129</v>
      </c>
      <c r="D77" s="88">
        <v>1</v>
      </c>
      <c r="E77" s="88">
        <v>1</v>
      </c>
      <c r="F77" s="102"/>
      <c r="G77" s="89" t="s">
        <v>42</v>
      </c>
      <c r="H77" s="90">
        <f>H78</f>
        <v>0</v>
      </c>
      <c r="I77" s="90">
        <f>I78</f>
        <v>0</v>
      </c>
      <c r="J77" s="90">
        <f t="shared" si="4"/>
        <v>0</v>
      </c>
      <c r="K77" s="90">
        <f t="shared" ref="K77:L77" si="37">K78</f>
        <v>0</v>
      </c>
      <c r="L77" s="90">
        <f t="shared" si="37"/>
        <v>0</v>
      </c>
      <c r="M77" s="91">
        <f t="shared" si="6"/>
        <v>0</v>
      </c>
      <c r="N77" s="92">
        <f t="shared" si="35"/>
        <v>0</v>
      </c>
      <c r="P77" s="56"/>
      <c r="Q77" s="56"/>
      <c r="R77" s="56"/>
      <c r="S77" s="56"/>
      <c r="T77" s="56"/>
      <c r="U77" s="56"/>
      <c r="V77" s="56"/>
      <c r="W77" s="56"/>
    </row>
    <row r="78" spans="1:23" s="64" customFormat="1" ht="12.75" customHeight="1">
      <c r="A78" s="48" t="str">
        <f t="shared" si="36"/>
        <v>81104129111</v>
      </c>
      <c r="B78" s="93">
        <v>8110</v>
      </c>
      <c r="C78" s="94">
        <v>4129</v>
      </c>
      <c r="D78" s="95">
        <v>1</v>
      </c>
      <c r="E78" s="95">
        <v>1</v>
      </c>
      <c r="F78" s="95">
        <v>1</v>
      </c>
      <c r="G78" s="96" t="s">
        <v>42</v>
      </c>
      <c r="H78" s="100"/>
      <c r="I78" s="100"/>
      <c r="J78" s="100">
        <f t="shared" ref="J78:J141" si="38">H78+I78</f>
        <v>0</v>
      </c>
      <c r="K78" s="100"/>
      <c r="L78" s="100"/>
      <c r="M78" s="101">
        <f t="shared" ref="M78:M141" si="39">IFERROR(L78/J78*100,0)</f>
        <v>0</v>
      </c>
      <c r="N78" s="99">
        <f>L78-J78</f>
        <v>0</v>
      </c>
      <c r="P78" s="56"/>
      <c r="Q78" s="56"/>
      <c r="R78" s="56"/>
      <c r="S78" s="56"/>
      <c r="T78" s="56"/>
      <c r="U78" s="56"/>
      <c r="V78" s="56"/>
      <c r="W78" s="56"/>
    </row>
    <row r="79" spans="1:23" s="64" customFormat="1" ht="18" customHeight="1">
      <c r="A79" s="48" t="str">
        <f t="shared" si="36"/>
        <v>Subtotal (12)</v>
      </c>
      <c r="B79" s="104" t="s">
        <v>36</v>
      </c>
      <c r="C79" s="105"/>
      <c r="D79" s="106"/>
      <c r="E79" s="106"/>
      <c r="F79" s="106"/>
      <c r="G79" s="96"/>
      <c r="H79" s="107">
        <f>+H75+H71+H67+H63+H59</f>
        <v>0</v>
      </c>
      <c r="I79" s="107">
        <f>+I75+I71+I67+I63+I59</f>
        <v>0</v>
      </c>
      <c r="J79" s="107">
        <f t="shared" si="38"/>
        <v>0</v>
      </c>
      <c r="K79" s="107">
        <f t="shared" ref="K79:L79" si="40">+K75+K71+K67+K63+K59</f>
        <v>0</v>
      </c>
      <c r="L79" s="107">
        <f t="shared" si="40"/>
        <v>0</v>
      </c>
      <c r="M79" s="108">
        <f t="shared" si="39"/>
        <v>0</v>
      </c>
      <c r="N79" s="109">
        <f t="shared" si="35"/>
        <v>0</v>
      </c>
      <c r="P79" s="56"/>
      <c r="Q79" s="56"/>
      <c r="R79" s="56"/>
      <c r="S79" s="56"/>
      <c r="T79" s="56"/>
      <c r="U79" s="56"/>
      <c r="V79" s="56"/>
      <c r="W79" s="56"/>
    </row>
    <row r="80" spans="1:23" s="64" customFormat="1">
      <c r="A80" s="48" t="str">
        <f t="shared" si="36"/>
        <v>81104130</v>
      </c>
      <c r="B80" s="65">
        <v>8110</v>
      </c>
      <c r="C80" s="66">
        <v>4130</v>
      </c>
      <c r="D80" s="67"/>
      <c r="E80" s="67"/>
      <c r="F80" s="67"/>
      <c r="G80" s="68" t="s">
        <v>43</v>
      </c>
      <c r="H80" s="69">
        <f>+H81+H92</f>
        <v>0</v>
      </c>
      <c r="I80" s="69">
        <f>+I81+I92</f>
        <v>0</v>
      </c>
      <c r="J80" s="69">
        <f t="shared" si="38"/>
        <v>0</v>
      </c>
      <c r="K80" s="69">
        <f t="shared" ref="K80:L80" si="41">+K81+K92</f>
        <v>0</v>
      </c>
      <c r="L80" s="69">
        <f t="shared" si="41"/>
        <v>0</v>
      </c>
      <c r="M80" s="70">
        <f t="shared" si="39"/>
        <v>0</v>
      </c>
      <c r="N80" s="71">
        <f t="shared" si="35"/>
        <v>0</v>
      </c>
      <c r="P80" s="56"/>
      <c r="Q80" s="56"/>
      <c r="R80" s="56"/>
      <c r="S80" s="56"/>
      <c r="T80" s="56"/>
      <c r="U80" s="56"/>
      <c r="V80" s="56"/>
      <c r="W80" s="56"/>
    </row>
    <row r="81" spans="1:23" s="64" customFormat="1">
      <c r="A81" s="48" t="str">
        <f t="shared" si="36"/>
        <v>81104131</v>
      </c>
      <c r="B81" s="72">
        <v>8110</v>
      </c>
      <c r="C81" s="73">
        <v>4131</v>
      </c>
      <c r="D81" s="74"/>
      <c r="E81" s="74"/>
      <c r="F81" s="74"/>
      <c r="G81" s="75" t="s">
        <v>44</v>
      </c>
      <c r="H81" s="76">
        <f>+H82</f>
        <v>0</v>
      </c>
      <c r="I81" s="76">
        <f>+I82</f>
        <v>0</v>
      </c>
      <c r="J81" s="76">
        <f t="shared" si="38"/>
        <v>0</v>
      </c>
      <c r="K81" s="76">
        <f t="shared" ref="K81:L81" si="42">+K82</f>
        <v>0</v>
      </c>
      <c r="L81" s="76">
        <f t="shared" si="42"/>
        <v>0</v>
      </c>
      <c r="M81" s="77">
        <f t="shared" si="39"/>
        <v>0</v>
      </c>
      <c r="N81" s="78">
        <f t="shared" si="35"/>
        <v>0</v>
      </c>
      <c r="P81" s="56"/>
      <c r="Q81" s="56"/>
      <c r="R81" s="56"/>
      <c r="S81" s="56"/>
      <c r="T81" s="56"/>
      <c r="U81" s="56"/>
      <c r="V81" s="56"/>
      <c r="W81" s="56"/>
    </row>
    <row r="82" spans="1:23" s="64" customFormat="1">
      <c r="A82" s="48" t="str">
        <f t="shared" si="36"/>
        <v>811041311</v>
      </c>
      <c r="B82" s="79">
        <v>8110</v>
      </c>
      <c r="C82" s="80">
        <v>4131</v>
      </c>
      <c r="D82" s="81">
        <v>1</v>
      </c>
      <c r="E82" s="81"/>
      <c r="F82" s="81"/>
      <c r="G82" s="82" t="s">
        <v>44</v>
      </c>
      <c r="H82" s="83">
        <f>+H83+H87</f>
        <v>0</v>
      </c>
      <c r="I82" s="83">
        <f>+I83+I87</f>
        <v>0</v>
      </c>
      <c r="J82" s="83">
        <f t="shared" si="38"/>
        <v>0</v>
      </c>
      <c r="K82" s="83">
        <f t="shared" ref="K82:L82" si="43">+K83+K87</f>
        <v>0</v>
      </c>
      <c r="L82" s="83">
        <f t="shared" si="43"/>
        <v>0</v>
      </c>
      <c r="M82" s="84">
        <f t="shared" si="39"/>
        <v>0</v>
      </c>
      <c r="N82" s="85">
        <f t="shared" si="35"/>
        <v>0</v>
      </c>
      <c r="P82" s="56"/>
      <c r="Q82" s="56"/>
      <c r="R82" s="56"/>
      <c r="S82" s="56"/>
      <c r="T82" s="56"/>
      <c r="U82" s="56"/>
      <c r="V82" s="56"/>
      <c r="W82" s="56"/>
    </row>
    <row r="83" spans="1:23" s="64" customFormat="1" ht="12.75" customHeight="1">
      <c r="A83" s="48" t="str">
        <f t="shared" si="36"/>
        <v>8110413111</v>
      </c>
      <c r="B83" s="86">
        <v>8110</v>
      </c>
      <c r="C83" s="87">
        <v>4131</v>
      </c>
      <c r="D83" s="88">
        <v>1</v>
      </c>
      <c r="E83" s="88">
        <v>1</v>
      </c>
      <c r="F83" s="88"/>
      <c r="G83" s="89" t="s">
        <v>44</v>
      </c>
      <c r="H83" s="90">
        <f>SUM(H84:H86)</f>
        <v>0</v>
      </c>
      <c r="I83" s="90">
        <f>SUM(I84:I86)</f>
        <v>0</v>
      </c>
      <c r="J83" s="90">
        <f t="shared" si="38"/>
        <v>0</v>
      </c>
      <c r="K83" s="90">
        <f t="shared" ref="K83:L83" si="44">SUM(K84:K86)</f>
        <v>0</v>
      </c>
      <c r="L83" s="90">
        <f t="shared" si="44"/>
        <v>0</v>
      </c>
      <c r="M83" s="91">
        <f t="shared" si="39"/>
        <v>0</v>
      </c>
      <c r="N83" s="92">
        <f t="shared" si="35"/>
        <v>0</v>
      </c>
      <c r="P83" s="56"/>
      <c r="Q83" s="56"/>
      <c r="R83" s="56"/>
      <c r="S83" s="56"/>
      <c r="T83" s="56"/>
      <c r="U83" s="56"/>
      <c r="V83" s="56"/>
      <c r="W83" s="56"/>
    </row>
    <row r="84" spans="1:23" s="64" customFormat="1">
      <c r="A84" s="48" t="str">
        <f t="shared" si="36"/>
        <v>81104131111</v>
      </c>
      <c r="B84" s="93">
        <v>8110</v>
      </c>
      <c r="C84" s="94">
        <v>4131</v>
      </c>
      <c r="D84" s="95">
        <v>1</v>
      </c>
      <c r="E84" s="95">
        <v>1</v>
      </c>
      <c r="F84" s="95">
        <v>1</v>
      </c>
      <c r="G84" s="96" t="s">
        <v>45</v>
      </c>
      <c r="H84" s="100"/>
      <c r="I84" s="100"/>
      <c r="J84" s="100">
        <f t="shared" si="38"/>
        <v>0</v>
      </c>
      <c r="K84" s="100"/>
      <c r="L84" s="100"/>
      <c r="M84" s="101">
        <f t="shared" si="39"/>
        <v>0</v>
      </c>
      <c r="N84" s="103">
        <f t="shared" si="35"/>
        <v>0</v>
      </c>
      <c r="P84" s="56"/>
      <c r="Q84" s="56"/>
      <c r="R84" s="56"/>
      <c r="S84" s="56"/>
      <c r="T84" s="56"/>
      <c r="U84" s="56"/>
      <c r="V84" s="56"/>
      <c r="W84" s="56"/>
    </row>
    <row r="85" spans="1:23" s="64" customFormat="1">
      <c r="A85" s="48" t="str">
        <f t="shared" si="36"/>
        <v>81104131112</v>
      </c>
      <c r="B85" s="93">
        <v>8110</v>
      </c>
      <c r="C85" s="94">
        <v>4131</v>
      </c>
      <c r="D85" s="95">
        <v>1</v>
      </c>
      <c r="E85" s="95">
        <v>1</v>
      </c>
      <c r="F85" s="95">
        <v>2</v>
      </c>
      <c r="G85" s="96" t="s">
        <v>46</v>
      </c>
      <c r="H85" s="100"/>
      <c r="I85" s="100"/>
      <c r="J85" s="100">
        <f t="shared" si="38"/>
        <v>0</v>
      </c>
      <c r="K85" s="100"/>
      <c r="L85" s="100"/>
      <c r="M85" s="101">
        <f t="shared" si="39"/>
        <v>0</v>
      </c>
      <c r="N85" s="103">
        <f t="shared" si="35"/>
        <v>0</v>
      </c>
      <c r="P85" s="56"/>
      <c r="Q85" s="56"/>
      <c r="R85" s="56"/>
      <c r="S85" s="56"/>
      <c r="T85" s="56"/>
      <c r="U85" s="56"/>
      <c r="V85" s="56"/>
      <c r="W85" s="56"/>
    </row>
    <row r="86" spans="1:23" s="64" customFormat="1">
      <c r="A86" s="48" t="str">
        <f t="shared" si="36"/>
        <v>81104131113</v>
      </c>
      <c r="B86" s="93">
        <v>8110</v>
      </c>
      <c r="C86" s="94">
        <v>4131</v>
      </c>
      <c r="D86" s="95">
        <v>1</v>
      </c>
      <c r="E86" s="95">
        <v>1</v>
      </c>
      <c r="F86" s="95">
        <v>3</v>
      </c>
      <c r="G86" s="96" t="s">
        <v>47</v>
      </c>
      <c r="H86" s="100"/>
      <c r="I86" s="100"/>
      <c r="J86" s="100">
        <f t="shared" si="38"/>
        <v>0</v>
      </c>
      <c r="K86" s="100"/>
      <c r="L86" s="100"/>
      <c r="M86" s="101">
        <f t="shared" si="39"/>
        <v>0</v>
      </c>
      <c r="N86" s="103">
        <f t="shared" si="35"/>
        <v>0</v>
      </c>
      <c r="P86" s="56"/>
      <c r="Q86" s="56"/>
      <c r="R86" s="56"/>
      <c r="S86" s="56"/>
      <c r="T86" s="56"/>
      <c r="U86" s="56"/>
      <c r="V86" s="56"/>
      <c r="W86" s="56"/>
    </row>
    <row r="87" spans="1:23" s="64" customFormat="1" ht="12.75" customHeight="1">
      <c r="A87" s="48" t="str">
        <f t="shared" si="36"/>
        <v>8110413112</v>
      </c>
      <c r="B87" s="86">
        <v>8110</v>
      </c>
      <c r="C87" s="87">
        <v>4131</v>
      </c>
      <c r="D87" s="88">
        <v>1</v>
      </c>
      <c r="E87" s="88">
        <v>2</v>
      </c>
      <c r="F87" s="102"/>
      <c r="G87" s="89" t="s">
        <v>48</v>
      </c>
      <c r="H87" s="90">
        <f>SUM(H88:H91)</f>
        <v>0</v>
      </c>
      <c r="I87" s="90">
        <f>SUM(I88:I91)</f>
        <v>0</v>
      </c>
      <c r="J87" s="90">
        <f t="shared" si="38"/>
        <v>0</v>
      </c>
      <c r="K87" s="90">
        <f t="shared" ref="K87:L87" si="45">SUM(K88:K91)</f>
        <v>0</v>
      </c>
      <c r="L87" s="90">
        <f t="shared" si="45"/>
        <v>0</v>
      </c>
      <c r="M87" s="91">
        <f t="shared" si="39"/>
        <v>0</v>
      </c>
      <c r="N87" s="92">
        <f t="shared" si="35"/>
        <v>0</v>
      </c>
      <c r="P87" s="56"/>
      <c r="Q87" s="56"/>
      <c r="R87" s="56"/>
      <c r="S87" s="56"/>
      <c r="T87" s="56"/>
      <c r="U87" s="56"/>
      <c r="V87" s="56"/>
      <c r="W87" s="56"/>
    </row>
    <row r="88" spans="1:23" s="64" customFormat="1">
      <c r="A88" s="48" t="str">
        <f t="shared" si="36"/>
        <v>81104131121</v>
      </c>
      <c r="B88" s="93">
        <v>8110</v>
      </c>
      <c r="C88" s="94">
        <v>4131</v>
      </c>
      <c r="D88" s="95">
        <v>1</v>
      </c>
      <c r="E88" s="95">
        <v>2</v>
      </c>
      <c r="F88" s="95">
        <v>1</v>
      </c>
      <c r="G88" s="96" t="s">
        <v>27</v>
      </c>
      <c r="H88" s="100"/>
      <c r="I88" s="100"/>
      <c r="J88" s="100">
        <f t="shared" si="38"/>
        <v>0</v>
      </c>
      <c r="K88" s="100"/>
      <c r="L88" s="100"/>
      <c r="M88" s="101">
        <f t="shared" si="39"/>
        <v>0</v>
      </c>
      <c r="N88" s="103">
        <f t="shared" si="35"/>
        <v>0</v>
      </c>
      <c r="P88" s="56"/>
      <c r="Q88" s="56"/>
      <c r="R88" s="56"/>
      <c r="S88" s="56"/>
      <c r="T88" s="56"/>
      <c r="U88" s="56"/>
      <c r="V88" s="56"/>
      <c r="W88" s="56"/>
    </row>
    <row r="89" spans="1:23" s="64" customFormat="1">
      <c r="A89" s="48" t="str">
        <f t="shared" si="36"/>
        <v>81104131122</v>
      </c>
      <c r="B89" s="93">
        <v>8110</v>
      </c>
      <c r="C89" s="94">
        <v>4131</v>
      </c>
      <c r="D89" s="95">
        <v>1</v>
      </c>
      <c r="E89" s="95">
        <v>2</v>
      </c>
      <c r="F89" s="95">
        <v>2</v>
      </c>
      <c r="G89" s="96" t="s">
        <v>28</v>
      </c>
      <c r="H89" s="100"/>
      <c r="I89" s="100"/>
      <c r="J89" s="100">
        <f t="shared" si="38"/>
        <v>0</v>
      </c>
      <c r="K89" s="100"/>
      <c r="L89" s="100"/>
      <c r="M89" s="101">
        <f t="shared" si="39"/>
        <v>0</v>
      </c>
      <c r="N89" s="103">
        <f t="shared" si="35"/>
        <v>0</v>
      </c>
      <c r="P89" s="56"/>
      <c r="Q89" s="56"/>
      <c r="R89" s="56"/>
      <c r="S89" s="56"/>
      <c r="T89" s="56"/>
      <c r="U89" s="56"/>
      <c r="V89" s="56"/>
      <c r="W89" s="56"/>
    </row>
    <row r="90" spans="1:23" s="64" customFormat="1">
      <c r="A90" s="48" t="str">
        <f t="shared" si="36"/>
        <v>81104131123</v>
      </c>
      <c r="B90" s="93">
        <v>8110</v>
      </c>
      <c r="C90" s="94">
        <v>4131</v>
      </c>
      <c r="D90" s="95">
        <v>1</v>
      </c>
      <c r="E90" s="95">
        <v>2</v>
      </c>
      <c r="F90" s="95">
        <v>3</v>
      </c>
      <c r="G90" s="96" t="s">
        <v>29</v>
      </c>
      <c r="H90" s="100"/>
      <c r="I90" s="100"/>
      <c r="J90" s="100">
        <f t="shared" si="38"/>
        <v>0</v>
      </c>
      <c r="K90" s="100"/>
      <c r="L90" s="100"/>
      <c r="M90" s="101">
        <f t="shared" si="39"/>
        <v>0</v>
      </c>
      <c r="N90" s="103">
        <f t="shared" si="35"/>
        <v>0</v>
      </c>
      <c r="P90" s="56"/>
      <c r="Q90" s="56"/>
      <c r="R90" s="56"/>
      <c r="S90" s="56"/>
      <c r="T90" s="56"/>
      <c r="U90" s="56"/>
      <c r="V90" s="56"/>
      <c r="W90" s="56"/>
    </row>
    <row r="91" spans="1:23" s="64" customFormat="1">
      <c r="A91" s="48" t="str">
        <f t="shared" si="36"/>
        <v>81104131124</v>
      </c>
      <c r="B91" s="93">
        <v>8110</v>
      </c>
      <c r="C91" s="94">
        <v>4131</v>
      </c>
      <c r="D91" s="95">
        <v>1</v>
      </c>
      <c r="E91" s="95">
        <v>2</v>
      </c>
      <c r="F91" s="95">
        <v>4</v>
      </c>
      <c r="G91" s="96" t="s">
        <v>49</v>
      </c>
      <c r="H91" s="100"/>
      <c r="I91" s="100"/>
      <c r="J91" s="100">
        <f t="shared" si="38"/>
        <v>0</v>
      </c>
      <c r="K91" s="100"/>
      <c r="L91" s="100"/>
      <c r="M91" s="101">
        <f t="shared" si="39"/>
        <v>0</v>
      </c>
      <c r="N91" s="103">
        <f t="shared" si="35"/>
        <v>0</v>
      </c>
      <c r="P91" s="56"/>
      <c r="Q91" s="56"/>
      <c r="R91" s="56"/>
      <c r="S91" s="56"/>
      <c r="T91" s="56"/>
      <c r="U91" s="56"/>
      <c r="V91" s="56"/>
      <c r="W91" s="56"/>
    </row>
    <row r="92" spans="1:23" s="64" customFormat="1" ht="24" customHeight="1">
      <c r="A92" s="48" t="str">
        <f t="shared" si="36"/>
        <v>81104132</v>
      </c>
      <c r="B92" s="72">
        <v>8110</v>
      </c>
      <c r="C92" s="73">
        <v>4132</v>
      </c>
      <c r="D92" s="74"/>
      <c r="E92" s="74"/>
      <c r="F92" s="74"/>
      <c r="G92" s="75" t="s">
        <v>50</v>
      </c>
      <c r="H92" s="76">
        <f>SUM(H93)</f>
        <v>0</v>
      </c>
      <c r="I92" s="76">
        <f>SUM(I93)</f>
        <v>0</v>
      </c>
      <c r="J92" s="76">
        <f t="shared" si="38"/>
        <v>0</v>
      </c>
      <c r="K92" s="76">
        <f t="shared" ref="K92:L93" si="46">SUM(K93)</f>
        <v>0</v>
      </c>
      <c r="L92" s="76">
        <f t="shared" si="46"/>
        <v>0</v>
      </c>
      <c r="M92" s="77">
        <f t="shared" si="39"/>
        <v>0</v>
      </c>
      <c r="N92" s="78">
        <f t="shared" si="35"/>
        <v>0</v>
      </c>
      <c r="P92" s="56"/>
      <c r="Q92" s="56"/>
      <c r="R92" s="56"/>
      <c r="S92" s="56"/>
      <c r="T92" s="56"/>
      <c r="U92" s="56"/>
      <c r="V92" s="56"/>
      <c r="W92" s="56"/>
    </row>
    <row r="93" spans="1:23" s="64" customFormat="1" ht="24" customHeight="1">
      <c r="A93" s="48" t="str">
        <f t="shared" si="36"/>
        <v>811041321</v>
      </c>
      <c r="B93" s="79">
        <v>8110</v>
      </c>
      <c r="C93" s="80">
        <v>4132</v>
      </c>
      <c r="D93" s="81">
        <v>1</v>
      </c>
      <c r="E93" s="81"/>
      <c r="F93" s="81"/>
      <c r="G93" s="82" t="s">
        <v>50</v>
      </c>
      <c r="H93" s="83">
        <f>SUM(H94)</f>
        <v>0</v>
      </c>
      <c r="I93" s="83">
        <f>SUM(I94)</f>
        <v>0</v>
      </c>
      <c r="J93" s="83">
        <f t="shared" si="38"/>
        <v>0</v>
      </c>
      <c r="K93" s="83">
        <f t="shared" si="46"/>
        <v>0</v>
      </c>
      <c r="L93" s="83">
        <f t="shared" si="46"/>
        <v>0</v>
      </c>
      <c r="M93" s="84">
        <f t="shared" si="39"/>
        <v>0</v>
      </c>
      <c r="N93" s="85">
        <f t="shared" si="35"/>
        <v>0</v>
      </c>
      <c r="P93" s="56"/>
      <c r="Q93" s="56"/>
      <c r="R93" s="56"/>
      <c r="S93" s="56"/>
      <c r="T93" s="56"/>
      <c r="U93" s="56"/>
      <c r="V93" s="56"/>
      <c r="W93" s="56"/>
    </row>
    <row r="94" spans="1:23" s="64" customFormat="1" ht="24" customHeight="1">
      <c r="A94" s="48" t="str">
        <f t="shared" si="36"/>
        <v>8110413211</v>
      </c>
      <c r="B94" s="86">
        <v>8110</v>
      </c>
      <c r="C94" s="87">
        <v>4132</v>
      </c>
      <c r="D94" s="88">
        <v>1</v>
      </c>
      <c r="E94" s="88">
        <v>1</v>
      </c>
      <c r="F94" s="88"/>
      <c r="G94" s="89" t="s">
        <v>50</v>
      </c>
      <c r="H94" s="90">
        <f>SUM(H95:H95)</f>
        <v>0</v>
      </c>
      <c r="I94" s="90">
        <f>SUM(I95:I95)</f>
        <v>0</v>
      </c>
      <c r="J94" s="90">
        <f t="shared" si="38"/>
        <v>0</v>
      </c>
      <c r="K94" s="90">
        <f t="shared" ref="K94:L94" si="47">SUM(K95:K95)</f>
        <v>0</v>
      </c>
      <c r="L94" s="90">
        <f t="shared" si="47"/>
        <v>0</v>
      </c>
      <c r="M94" s="91">
        <f t="shared" si="39"/>
        <v>0</v>
      </c>
      <c r="N94" s="92">
        <f t="shared" si="35"/>
        <v>0</v>
      </c>
      <c r="P94" s="56"/>
      <c r="Q94" s="56"/>
      <c r="R94" s="56"/>
      <c r="S94" s="56"/>
      <c r="T94" s="56"/>
      <c r="U94" s="56"/>
      <c r="V94" s="56"/>
      <c r="W94" s="56"/>
    </row>
    <row r="95" spans="1:23" s="64" customFormat="1" ht="30.75" customHeight="1">
      <c r="A95" s="48" t="str">
        <f t="shared" si="36"/>
        <v>81104132111</v>
      </c>
      <c r="B95" s="93">
        <v>8110</v>
      </c>
      <c r="C95" s="94">
        <v>4132</v>
      </c>
      <c r="D95" s="95">
        <v>1</v>
      </c>
      <c r="E95" s="95">
        <v>1</v>
      </c>
      <c r="F95" s="95">
        <v>1</v>
      </c>
      <c r="G95" s="96" t="s">
        <v>50</v>
      </c>
      <c r="H95" s="100"/>
      <c r="I95" s="100"/>
      <c r="J95" s="100">
        <f t="shared" si="38"/>
        <v>0</v>
      </c>
      <c r="K95" s="100"/>
      <c r="L95" s="100"/>
      <c r="M95" s="101">
        <f t="shared" si="39"/>
        <v>0</v>
      </c>
      <c r="N95" s="103">
        <f t="shared" si="35"/>
        <v>0</v>
      </c>
      <c r="P95" s="56"/>
      <c r="Q95" s="56"/>
      <c r="R95" s="56"/>
      <c r="S95" s="56"/>
      <c r="T95" s="56"/>
      <c r="U95" s="56"/>
      <c r="V95" s="56"/>
      <c r="W95" s="56"/>
    </row>
    <row r="96" spans="1:23" s="64" customFormat="1">
      <c r="A96" s="48" t="str">
        <f t="shared" si="36"/>
        <v>Subtotal (12)</v>
      </c>
      <c r="B96" s="104" t="s">
        <v>36</v>
      </c>
      <c r="C96" s="105"/>
      <c r="D96" s="106"/>
      <c r="E96" s="106"/>
      <c r="F96" s="106"/>
      <c r="G96" s="114"/>
      <c r="H96" s="107">
        <f>+H92+H81</f>
        <v>0</v>
      </c>
      <c r="I96" s="107">
        <f>+I92+I81</f>
        <v>0</v>
      </c>
      <c r="J96" s="107">
        <f t="shared" si="38"/>
        <v>0</v>
      </c>
      <c r="K96" s="107">
        <f t="shared" ref="K96:L96" si="48">+K92+K81</f>
        <v>0</v>
      </c>
      <c r="L96" s="107">
        <f t="shared" si="48"/>
        <v>0</v>
      </c>
      <c r="M96" s="108">
        <f t="shared" si="39"/>
        <v>0</v>
      </c>
      <c r="N96" s="109">
        <f t="shared" si="35"/>
        <v>0</v>
      </c>
      <c r="P96" s="56"/>
      <c r="Q96" s="56"/>
      <c r="R96" s="56"/>
      <c r="S96" s="56"/>
      <c r="T96" s="56"/>
      <c r="U96" s="56"/>
      <c r="V96" s="56"/>
      <c r="W96" s="56"/>
    </row>
    <row r="97" spans="1:23" s="64" customFormat="1">
      <c r="A97" s="48" t="str">
        <f t="shared" si="36"/>
        <v>81104140</v>
      </c>
      <c r="B97" s="65">
        <v>8110</v>
      </c>
      <c r="C97" s="66">
        <v>4140</v>
      </c>
      <c r="D97" s="67"/>
      <c r="E97" s="67"/>
      <c r="F97" s="67"/>
      <c r="G97" s="68" t="s">
        <v>51</v>
      </c>
      <c r="H97" s="69">
        <f>+H98+H103+H158+H169+H165</f>
        <v>0</v>
      </c>
      <c r="I97" s="69">
        <f>+I98+I103+I158+I169+I165</f>
        <v>0</v>
      </c>
      <c r="J97" s="69">
        <f t="shared" si="38"/>
        <v>0</v>
      </c>
      <c r="K97" s="69">
        <f t="shared" ref="K97:L97" si="49">+K98+K103+K158+K169+K165</f>
        <v>0</v>
      </c>
      <c r="L97" s="69">
        <f t="shared" si="49"/>
        <v>0</v>
      </c>
      <c r="M97" s="70">
        <f t="shared" si="39"/>
        <v>0</v>
      </c>
      <c r="N97" s="71">
        <f t="shared" si="35"/>
        <v>0</v>
      </c>
      <c r="P97" s="56"/>
      <c r="Q97" s="56"/>
      <c r="R97" s="56"/>
      <c r="S97" s="56"/>
      <c r="T97" s="56"/>
      <c r="U97" s="56"/>
      <c r="V97" s="56"/>
      <c r="W97" s="56"/>
    </row>
    <row r="98" spans="1:23" s="64" customFormat="1" ht="24" customHeight="1">
      <c r="A98" s="48" t="str">
        <f t="shared" si="36"/>
        <v>81104141</v>
      </c>
      <c r="B98" s="72">
        <v>8110</v>
      </c>
      <c r="C98" s="73">
        <v>4141</v>
      </c>
      <c r="D98" s="74"/>
      <c r="E98" s="74"/>
      <c r="F98" s="74"/>
      <c r="G98" s="75" t="s">
        <v>52</v>
      </c>
      <c r="H98" s="76">
        <f>SUM(H99)</f>
        <v>0</v>
      </c>
      <c r="I98" s="76">
        <f>SUM(I99)</f>
        <v>0</v>
      </c>
      <c r="J98" s="76">
        <f t="shared" si="38"/>
        <v>0</v>
      </c>
      <c r="K98" s="76">
        <f t="shared" ref="K98:L99" si="50">SUM(K99)</f>
        <v>0</v>
      </c>
      <c r="L98" s="76">
        <f t="shared" si="50"/>
        <v>0</v>
      </c>
      <c r="M98" s="77">
        <f t="shared" si="39"/>
        <v>0</v>
      </c>
      <c r="N98" s="78">
        <f t="shared" si="35"/>
        <v>0</v>
      </c>
      <c r="P98" s="56"/>
      <c r="Q98" s="56"/>
      <c r="R98" s="56"/>
      <c r="S98" s="56"/>
      <c r="T98" s="56"/>
      <c r="U98" s="56"/>
      <c r="V98" s="56"/>
      <c r="W98" s="56"/>
    </row>
    <row r="99" spans="1:23" s="64" customFormat="1" ht="24" customHeight="1">
      <c r="A99" s="48" t="str">
        <f t="shared" si="36"/>
        <v>811041411</v>
      </c>
      <c r="B99" s="79">
        <v>8110</v>
      </c>
      <c r="C99" s="80">
        <v>4141</v>
      </c>
      <c r="D99" s="81">
        <v>1</v>
      </c>
      <c r="E99" s="81"/>
      <c r="F99" s="81"/>
      <c r="G99" s="82" t="s">
        <v>52</v>
      </c>
      <c r="H99" s="83">
        <f>SUM(H100)</f>
        <v>0</v>
      </c>
      <c r="I99" s="83">
        <f>SUM(I100)</f>
        <v>0</v>
      </c>
      <c r="J99" s="83">
        <f t="shared" si="38"/>
        <v>0</v>
      </c>
      <c r="K99" s="83">
        <f t="shared" si="50"/>
        <v>0</v>
      </c>
      <c r="L99" s="83">
        <f t="shared" si="50"/>
        <v>0</v>
      </c>
      <c r="M99" s="84">
        <f t="shared" si="39"/>
        <v>0</v>
      </c>
      <c r="N99" s="85">
        <f t="shared" si="35"/>
        <v>0</v>
      </c>
      <c r="P99" s="56"/>
      <c r="Q99" s="56"/>
      <c r="R99" s="56"/>
      <c r="S99" s="56"/>
      <c r="T99" s="56"/>
      <c r="U99" s="56"/>
      <c r="V99" s="56"/>
      <c r="W99" s="56"/>
    </row>
    <row r="100" spans="1:23" s="64" customFormat="1" ht="24" customHeight="1">
      <c r="A100" s="48" t="str">
        <f t="shared" si="36"/>
        <v>8110414111</v>
      </c>
      <c r="B100" s="86">
        <v>8110</v>
      </c>
      <c r="C100" s="87">
        <v>4141</v>
      </c>
      <c r="D100" s="88">
        <v>1</v>
      </c>
      <c r="E100" s="88">
        <v>1</v>
      </c>
      <c r="F100" s="88"/>
      <c r="G100" s="89" t="s">
        <v>52</v>
      </c>
      <c r="H100" s="90">
        <f>SUM(H101:H102)</f>
        <v>0</v>
      </c>
      <c r="I100" s="90">
        <f>SUM(I101:I102)</f>
        <v>0</v>
      </c>
      <c r="J100" s="90">
        <f t="shared" si="38"/>
        <v>0</v>
      </c>
      <c r="K100" s="90">
        <f t="shared" ref="K100:L100" si="51">SUM(K101:K102)</f>
        <v>0</v>
      </c>
      <c r="L100" s="90">
        <f t="shared" si="51"/>
        <v>0</v>
      </c>
      <c r="M100" s="91">
        <f t="shared" si="39"/>
        <v>0</v>
      </c>
      <c r="N100" s="92">
        <f t="shared" si="35"/>
        <v>0</v>
      </c>
      <c r="P100" s="56"/>
      <c r="Q100" s="56"/>
      <c r="R100" s="56"/>
      <c r="S100" s="56"/>
      <c r="T100" s="56"/>
      <c r="U100" s="56"/>
      <c r="V100" s="56"/>
      <c r="W100" s="56"/>
    </row>
    <row r="101" spans="1:23" s="64" customFormat="1" ht="21" customHeight="1">
      <c r="A101" s="48" t="str">
        <f t="shared" si="36"/>
        <v>81104141111</v>
      </c>
      <c r="B101" s="93">
        <v>8110</v>
      </c>
      <c r="C101" s="94">
        <v>4141</v>
      </c>
      <c r="D101" s="95">
        <v>1</v>
      </c>
      <c r="E101" s="95">
        <v>1</v>
      </c>
      <c r="F101" s="95">
        <v>1</v>
      </c>
      <c r="G101" s="96" t="s">
        <v>53</v>
      </c>
      <c r="H101" s="100"/>
      <c r="I101" s="100"/>
      <c r="J101" s="100">
        <f t="shared" si="38"/>
        <v>0</v>
      </c>
      <c r="K101" s="100"/>
      <c r="L101" s="100"/>
      <c r="M101" s="101">
        <f t="shared" si="39"/>
        <v>0</v>
      </c>
      <c r="N101" s="103">
        <f t="shared" si="35"/>
        <v>0</v>
      </c>
      <c r="P101" s="56"/>
      <c r="Q101" s="56"/>
      <c r="R101" s="56"/>
      <c r="S101" s="56"/>
      <c r="T101" s="56"/>
      <c r="U101" s="56"/>
      <c r="V101" s="56"/>
      <c r="W101" s="56"/>
    </row>
    <row r="102" spans="1:23" s="64" customFormat="1">
      <c r="A102" s="48" t="str">
        <f t="shared" si="36"/>
        <v>81104141112</v>
      </c>
      <c r="B102" s="93">
        <v>8110</v>
      </c>
      <c r="C102" s="94">
        <v>4141</v>
      </c>
      <c r="D102" s="95">
        <v>1</v>
      </c>
      <c r="E102" s="95">
        <v>1</v>
      </c>
      <c r="F102" s="95">
        <v>2</v>
      </c>
      <c r="G102" s="96" t="s">
        <v>54</v>
      </c>
      <c r="H102" s="100"/>
      <c r="I102" s="100"/>
      <c r="J102" s="100">
        <f t="shared" si="38"/>
        <v>0</v>
      </c>
      <c r="K102" s="100"/>
      <c r="L102" s="100"/>
      <c r="M102" s="101">
        <f t="shared" si="39"/>
        <v>0</v>
      </c>
      <c r="N102" s="103">
        <f t="shared" si="35"/>
        <v>0</v>
      </c>
      <c r="P102" s="56"/>
      <c r="Q102" s="56"/>
      <c r="R102" s="56"/>
      <c r="S102" s="56"/>
      <c r="T102" s="56"/>
      <c r="U102" s="56"/>
      <c r="V102" s="56"/>
      <c r="W102" s="56"/>
    </row>
    <row r="103" spans="1:23" s="64" customFormat="1" ht="13.5" customHeight="1">
      <c r="A103" s="48" t="str">
        <f t="shared" si="36"/>
        <v>81104143</v>
      </c>
      <c r="B103" s="72">
        <v>8110</v>
      </c>
      <c r="C103" s="73">
        <v>4143</v>
      </c>
      <c r="D103" s="74"/>
      <c r="E103" s="74"/>
      <c r="F103" s="74"/>
      <c r="G103" s="75" t="s">
        <v>55</v>
      </c>
      <c r="H103" s="76">
        <f>+H104+H125+H128+H131+H134+H137+H140+H143+H146+H149+H152+H155</f>
        <v>0</v>
      </c>
      <c r="I103" s="76">
        <f>+I104+I125+I128+I131+I134+I137+I140+I143+I146+I149+I152+I155</f>
        <v>0</v>
      </c>
      <c r="J103" s="76">
        <f t="shared" si="38"/>
        <v>0</v>
      </c>
      <c r="K103" s="76">
        <f t="shared" ref="K103:L103" si="52">+K104+K125+K128+K131+K134+K137+K140+K143+K146+K149+K152+K155</f>
        <v>0</v>
      </c>
      <c r="L103" s="76">
        <f t="shared" si="52"/>
        <v>0</v>
      </c>
      <c r="M103" s="77">
        <f t="shared" si="39"/>
        <v>0</v>
      </c>
      <c r="N103" s="78">
        <f t="shared" si="35"/>
        <v>0</v>
      </c>
      <c r="P103" s="56"/>
      <c r="Q103" s="56"/>
      <c r="R103" s="56"/>
      <c r="S103" s="56"/>
      <c r="T103" s="56"/>
      <c r="U103" s="56"/>
      <c r="V103" s="56"/>
      <c r="W103" s="56"/>
    </row>
    <row r="104" spans="1:23" s="64" customFormat="1" ht="24" customHeight="1">
      <c r="A104" s="48" t="str">
        <f t="shared" si="36"/>
        <v>811041431</v>
      </c>
      <c r="B104" s="79">
        <v>8110</v>
      </c>
      <c r="C104" s="80">
        <v>4143</v>
      </c>
      <c r="D104" s="81">
        <v>1</v>
      </c>
      <c r="E104" s="81"/>
      <c r="F104" s="81"/>
      <c r="G104" s="82" t="s">
        <v>56</v>
      </c>
      <c r="H104" s="83">
        <f>SUM(H105)</f>
        <v>0</v>
      </c>
      <c r="I104" s="83">
        <f>SUM(I105)</f>
        <v>0</v>
      </c>
      <c r="J104" s="83">
        <f t="shared" si="38"/>
        <v>0</v>
      </c>
      <c r="K104" s="83">
        <f t="shared" ref="K104:L104" si="53">SUM(K105)</f>
        <v>0</v>
      </c>
      <c r="L104" s="83">
        <f t="shared" si="53"/>
        <v>0</v>
      </c>
      <c r="M104" s="84">
        <f t="shared" si="39"/>
        <v>0</v>
      </c>
      <c r="N104" s="85">
        <f t="shared" si="35"/>
        <v>0</v>
      </c>
      <c r="P104" s="56"/>
      <c r="Q104" s="56"/>
      <c r="R104" s="56"/>
      <c r="S104" s="56"/>
      <c r="T104" s="56"/>
      <c r="U104" s="56"/>
      <c r="V104" s="56"/>
      <c r="W104" s="56"/>
    </row>
    <row r="105" spans="1:23" s="64" customFormat="1" ht="17.25" customHeight="1">
      <c r="A105" s="48" t="str">
        <f t="shared" si="36"/>
        <v>8110414311</v>
      </c>
      <c r="B105" s="86">
        <v>8110</v>
      </c>
      <c r="C105" s="87">
        <v>4143</v>
      </c>
      <c r="D105" s="88">
        <v>1</v>
      </c>
      <c r="E105" s="88">
        <v>1</v>
      </c>
      <c r="F105" s="88"/>
      <c r="G105" s="89" t="s">
        <v>55</v>
      </c>
      <c r="H105" s="90">
        <f>SUM(H106:H124)</f>
        <v>0</v>
      </c>
      <c r="I105" s="90">
        <f>SUM(I106:I124)</f>
        <v>0</v>
      </c>
      <c r="J105" s="90">
        <f t="shared" si="38"/>
        <v>0</v>
      </c>
      <c r="K105" s="90">
        <f t="shared" ref="K105:L105" si="54">SUM(K106:K124)</f>
        <v>0</v>
      </c>
      <c r="L105" s="90">
        <f t="shared" si="54"/>
        <v>0</v>
      </c>
      <c r="M105" s="91">
        <f t="shared" si="39"/>
        <v>0</v>
      </c>
      <c r="N105" s="92">
        <f t="shared" si="35"/>
        <v>0</v>
      </c>
      <c r="P105" s="56"/>
      <c r="Q105" s="56"/>
      <c r="R105" s="56"/>
      <c r="S105" s="56"/>
      <c r="T105" s="56"/>
      <c r="U105" s="56"/>
      <c r="V105" s="56"/>
      <c r="W105" s="56"/>
    </row>
    <row r="106" spans="1:23" s="64" customFormat="1">
      <c r="A106" s="48" t="str">
        <f t="shared" si="36"/>
        <v>81104143111</v>
      </c>
      <c r="B106" s="93">
        <v>8110</v>
      </c>
      <c r="C106" s="94">
        <v>4143</v>
      </c>
      <c r="D106" s="95">
        <v>1</v>
      </c>
      <c r="E106" s="95">
        <v>1</v>
      </c>
      <c r="F106" s="95">
        <v>1</v>
      </c>
      <c r="G106" s="96" t="s">
        <v>57</v>
      </c>
      <c r="H106" s="97"/>
      <c r="I106" s="97"/>
      <c r="J106" s="97">
        <f t="shared" si="38"/>
        <v>0</v>
      </c>
      <c r="K106" s="97"/>
      <c r="L106" s="97"/>
      <c r="M106" s="98">
        <f t="shared" si="39"/>
        <v>0</v>
      </c>
      <c r="N106" s="99">
        <f t="shared" si="35"/>
        <v>0</v>
      </c>
      <c r="P106" s="56"/>
      <c r="Q106" s="56"/>
      <c r="R106" s="56"/>
      <c r="S106" s="56"/>
      <c r="T106" s="56"/>
      <c r="U106" s="56"/>
      <c r="V106" s="56"/>
      <c r="W106" s="56"/>
    </row>
    <row r="107" spans="1:23" s="64" customFormat="1" ht="21.75" customHeight="1">
      <c r="A107" s="48" t="str">
        <f t="shared" si="36"/>
        <v>81104143112</v>
      </c>
      <c r="B107" s="93">
        <v>8110</v>
      </c>
      <c r="C107" s="94">
        <v>4143</v>
      </c>
      <c r="D107" s="95">
        <v>1</v>
      </c>
      <c r="E107" s="95">
        <v>1</v>
      </c>
      <c r="F107" s="95">
        <v>2</v>
      </c>
      <c r="G107" s="96" t="s">
        <v>58</v>
      </c>
      <c r="H107" s="97"/>
      <c r="I107" s="97"/>
      <c r="J107" s="97">
        <f t="shared" si="38"/>
        <v>0</v>
      </c>
      <c r="K107" s="97"/>
      <c r="L107" s="97"/>
      <c r="M107" s="98">
        <f t="shared" si="39"/>
        <v>0</v>
      </c>
      <c r="N107" s="99">
        <f t="shared" si="35"/>
        <v>0</v>
      </c>
      <c r="P107" s="56"/>
      <c r="Q107" s="56"/>
      <c r="R107" s="56"/>
      <c r="S107" s="56"/>
      <c r="T107" s="56"/>
      <c r="U107" s="56"/>
      <c r="V107" s="56"/>
      <c r="W107" s="56"/>
    </row>
    <row r="108" spans="1:23" s="64" customFormat="1">
      <c r="A108" s="48" t="str">
        <f t="shared" si="36"/>
        <v>81104143113</v>
      </c>
      <c r="B108" s="93">
        <v>8110</v>
      </c>
      <c r="C108" s="94">
        <v>4143</v>
      </c>
      <c r="D108" s="95">
        <v>1</v>
      </c>
      <c r="E108" s="95">
        <v>1</v>
      </c>
      <c r="F108" s="95">
        <v>3</v>
      </c>
      <c r="G108" s="96" t="s">
        <v>59</v>
      </c>
      <c r="H108" s="97"/>
      <c r="I108" s="97"/>
      <c r="J108" s="97">
        <f t="shared" si="38"/>
        <v>0</v>
      </c>
      <c r="K108" s="97"/>
      <c r="L108" s="97"/>
      <c r="M108" s="98">
        <f t="shared" si="39"/>
        <v>0</v>
      </c>
      <c r="N108" s="99">
        <f t="shared" si="35"/>
        <v>0</v>
      </c>
      <c r="P108" s="56"/>
      <c r="Q108" s="56"/>
      <c r="R108" s="56"/>
      <c r="S108" s="56"/>
      <c r="T108" s="56"/>
      <c r="U108" s="56"/>
      <c r="V108" s="56"/>
      <c r="W108" s="56"/>
    </row>
    <row r="109" spans="1:23" s="64" customFormat="1">
      <c r="A109" s="48" t="str">
        <f t="shared" si="36"/>
        <v>81104143114</v>
      </c>
      <c r="B109" s="93">
        <v>8110</v>
      </c>
      <c r="C109" s="94">
        <v>4143</v>
      </c>
      <c r="D109" s="95">
        <v>1</v>
      </c>
      <c r="E109" s="95">
        <v>1</v>
      </c>
      <c r="F109" s="95">
        <v>4</v>
      </c>
      <c r="G109" s="96" t="s">
        <v>60</v>
      </c>
      <c r="H109" s="97"/>
      <c r="I109" s="97"/>
      <c r="J109" s="97">
        <f t="shared" si="38"/>
        <v>0</v>
      </c>
      <c r="K109" s="97"/>
      <c r="L109" s="97"/>
      <c r="M109" s="98">
        <f t="shared" si="39"/>
        <v>0</v>
      </c>
      <c r="N109" s="99">
        <f t="shared" si="35"/>
        <v>0</v>
      </c>
      <c r="P109" s="56"/>
      <c r="Q109" s="56"/>
      <c r="R109" s="56"/>
      <c r="S109" s="56"/>
      <c r="T109" s="56"/>
      <c r="U109" s="56"/>
      <c r="V109" s="56"/>
      <c r="W109" s="56"/>
    </row>
    <row r="110" spans="1:23" s="64" customFormat="1">
      <c r="A110" s="48" t="str">
        <f t="shared" si="36"/>
        <v>81104143115</v>
      </c>
      <c r="B110" s="93">
        <v>8110</v>
      </c>
      <c r="C110" s="94">
        <v>4143</v>
      </c>
      <c r="D110" s="95">
        <v>1</v>
      </c>
      <c r="E110" s="95">
        <v>1</v>
      </c>
      <c r="F110" s="95">
        <v>5</v>
      </c>
      <c r="G110" s="96" t="s">
        <v>61</v>
      </c>
      <c r="H110" s="97"/>
      <c r="I110" s="97"/>
      <c r="J110" s="97">
        <f t="shared" si="38"/>
        <v>0</v>
      </c>
      <c r="K110" s="97"/>
      <c r="L110" s="97"/>
      <c r="M110" s="98">
        <f t="shared" si="39"/>
        <v>0</v>
      </c>
      <c r="N110" s="99">
        <f t="shared" si="35"/>
        <v>0</v>
      </c>
      <c r="P110" s="56"/>
      <c r="Q110" s="56"/>
      <c r="R110" s="56"/>
      <c r="S110" s="56"/>
      <c r="T110" s="56"/>
      <c r="U110" s="56"/>
      <c r="V110" s="56"/>
      <c r="W110" s="56"/>
    </row>
    <row r="111" spans="1:23" s="64" customFormat="1" ht="21.75" customHeight="1">
      <c r="A111" s="48" t="str">
        <f t="shared" si="36"/>
        <v>81104143116</v>
      </c>
      <c r="B111" s="93">
        <v>8110</v>
      </c>
      <c r="C111" s="94">
        <v>4143</v>
      </c>
      <c r="D111" s="95">
        <v>1</v>
      </c>
      <c r="E111" s="95">
        <v>1</v>
      </c>
      <c r="F111" s="95">
        <v>6</v>
      </c>
      <c r="G111" s="96" t="s">
        <v>62</v>
      </c>
      <c r="H111" s="97"/>
      <c r="I111" s="97"/>
      <c r="J111" s="97">
        <f t="shared" si="38"/>
        <v>0</v>
      </c>
      <c r="K111" s="97"/>
      <c r="L111" s="97"/>
      <c r="M111" s="98">
        <f t="shared" si="39"/>
        <v>0</v>
      </c>
      <c r="N111" s="99">
        <f t="shared" si="35"/>
        <v>0</v>
      </c>
      <c r="P111" s="56"/>
      <c r="Q111" s="56"/>
      <c r="R111" s="56"/>
      <c r="S111" s="56"/>
      <c r="T111" s="56"/>
      <c r="U111" s="56"/>
      <c r="V111" s="56"/>
      <c r="W111" s="56"/>
    </row>
    <row r="112" spans="1:23" s="64" customFormat="1" ht="21" customHeight="1">
      <c r="A112" s="48" t="str">
        <f t="shared" si="36"/>
        <v>81104143117</v>
      </c>
      <c r="B112" s="93">
        <v>8110</v>
      </c>
      <c r="C112" s="94">
        <v>4143</v>
      </c>
      <c r="D112" s="95">
        <v>1</v>
      </c>
      <c r="E112" s="95">
        <v>1</v>
      </c>
      <c r="F112" s="95">
        <v>7</v>
      </c>
      <c r="G112" s="96" t="s">
        <v>63</v>
      </c>
      <c r="H112" s="97"/>
      <c r="I112" s="97"/>
      <c r="J112" s="97">
        <f t="shared" si="38"/>
        <v>0</v>
      </c>
      <c r="K112" s="97"/>
      <c r="L112" s="97"/>
      <c r="M112" s="98">
        <f t="shared" si="39"/>
        <v>0</v>
      </c>
      <c r="N112" s="99">
        <f t="shared" si="35"/>
        <v>0</v>
      </c>
      <c r="P112" s="56"/>
      <c r="Q112" s="56"/>
      <c r="R112" s="56"/>
      <c r="S112" s="56"/>
      <c r="T112" s="56"/>
      <c r="U112" s="56"/>
      <c r="V112" s="56"/>
      <c r="W112" s="56"/>
    </row>
    <row r="113" spans="1:23" s="64" customFormat="1" ht="18">
      <c r="A113" s="48" t="str">
        <f t="shared" si="36"/>
        <v>81104143118</v>
      </c>
      <c r="B113" s="93">
        <v>8110</v>
      </c>
      <c r="C113" s="94">
        <v>4143</v>
      </c>
      <c r="D113" s="95">
        <v>1</v>
      </c>
      <c r="E113" s="95">
        <v>1</v>
      </c>
      <c r="F113" s="95">
        <v>8</v>
      </c>
      <c r="G113" s="96" t="s">
        <v>64</v>
      </c>
      <c r="H113" s="97"/>
      <c r="I113" s="97"/>
      <c r="J113" s="97">
        <f t="shared" si="38"/>
        <v>0</v>
      </c>
      <c r="K113" s="97"/>
      <c r="L113" s="97"/>
      <c r="M113" s="98">
        <f t="shared" si="39"/>
        <v>0</v>
      </c>
      <c r="N113" s="99">
        <f t="shared" si="35"/>
        <v>0</v>
      </c>
      <c r="P113" s="56"/>
      <c r="Q113" s="56"/>
      <c r="R113" s="56"/>
      <c r="S113" s="56"/>
      <c r="T113" s="56"/>
      <c r="U113" s="56"/>
      <c r="V113" s="56"/>
      <c r="W113" s="56"/>
    </row>
    <row r="114" spans="1:23" s="64" customFormat="1">
      <c r="A114" s="48" t="str">
        <f t="shared" si="36"/>
        <v>81104143119</v>
      </c>
      <c r="B114" s="93">
        <v>8110</v>
      </c>
      <c r="C114" s="94">
        <v>4143</v>
      </c>
      <c r="D114" s="95">
        <v>1</v>
      </c>
      <c r="E114" s="95">
        <v>1</v>
      </c>
      <c r="F114" s="95">
        <v>9</v>
      </c>
      <c r="G114" s="96" t="s">
        <v>65</v>
      </c>
      <c r="H114" s="97"/>
      <c r="I114" s="97"/>
      <c r="J114" s="97">
        <f t="shared" si="38"/>
        <v>0</v>
      </c>
      <c r="K114" s="97"/>
      <c r="L114" s="97"/>
      <c r="M114" s="98">
        <f t="shared" si="39"/>
        <v>0</v>
      </c>
      <c r="N114" s="99">
        <f t="shared" si="35"/>
        <v>0</v>
      </c>
      <c r="P114" s="56"/>
      <c r="Q114" s="56"/>
      <c r="R114" s="56"/>
      <c r="S114" s="56"/>
      <c r="T114" s="56"/>
      <c r="U114" s="56"/>
      <c r="V114" s="56"/>
      <c r="W114" s="56"/>
    </row>
    <row r="115" spans="1:23" s="64" customFormat="1">
      <c r="A115" s="48" t="str">
        <f t="shared" si="36"/>
        <v>811041431110</v>
      </c>
      <c r="B115" s="93">
        <v>8110</v>
      </c>
      <c r="C115" s="94">
        <v>4143</v>
      </c>
      <c r="D115" s="95">
        <v>1</v>
      </c>
      <c r="E115" s="95">
        <v>1</v>
      </c>
      <c r="F115" s="95">
        <v>10</v>
      </c>
      <c r="G115" s="96" t="s">
        <v>66</v>
      </c>
      <c r="H115" s="97"/>
      <c r="I115" s="97"/>
      <c r="J115" s="97">
        <f t="shared" si="38"/>
        <v>0</v>
      </c>
      <c r="K115" s="97"/>
      <c r="L115" s="97"/>
      <c r="M115" s="98">
        <f t="shared" si="39"/>
        <v>0</v>
      </c>
      <c r="N115" s="99">
        <f>L115-J115</f>
        <v>0</v>
      </c>
      <c r="P115" s="56"/>
      <c r="Q115" s="56"/>
      <c r="R115" s="56"/>
      <c r="S115" s="56"/>
      <c r="T115" s="56"/>
      <c r="U115" s="56"/>
      <c r="V115" s="56"/>
      <c r="W115" s="56"/>
    </row>
    <row r="116" spans="1:23" s="64" customFormat="1">
      <c r="A116" s="48" t="str">
        <f t="shared" si="36"/>
        <v>811041431111</v>
      </c>
      <c r="B116" s="93">
        <v>8110</v>
      </c>
      <c r="C116" s="94">
        <v>4143</v>
      </c>
      <c r="D116" s="95">
        <v>1</v>
      </c>
      <c r="E116" s="95">
        <v>1</v>
      </c>
      <c r="F116" s="95">
        <v>11</v>
      </c>
      <c r="G116" s="96" t="s">
        <v>67</v>
      </c>
      <c r="H116" s="97"/>
      <c r="I116" s="97"/>
      <c r="J116" s="97">
        <f t="shared" si="38"/>
        <v>0</v>
      </c>
      <c r="K116" s="97"/>
      <c r="L116" s="97"/>
      <c r="M116" s="98">
        <f t="shared" si="39"/>
        <v>0</v>
      </c>
      <c r="N116" s="99">
        <f t="shared" si="35"/>
        <v>0</v>
      </c>
      <c r="P116" s="56"/>
      <c r="Q116" s="56"/>
      <c r="R116" s="56"/>
      <c r="S116" s="56"/>
      <c r="T116" s="56"/>
      <c r="U116" s="56"/>
      <c r="V116" s="56"/>
      <c r="W116" s="56"/>
    </row>
    <row r="117" spans="1:23" s="64" customFormat="1">
      <c r="A117" s="48" t="str">
        <f t="shared" si="36"/>
        <v>811041431112</v>
      </c>
      <c r="B117" s="93">
        <v>8110</v>
      </c>
      <c r="C117" s="94">
        <v>4143</v>
      </c>
      <c r="D117" s="95">
        <v>1</v>
      </c>
      <c r="E117" s="95">
        <v>1</v>
      </c>
      <c r="F117" s="95">
        <v>12</v>
      </c>
      <c r="G117" s="96" t="s">
        <v>68</v>
      </c>
      <c r="H117" s="97"/>
      <c r="I117" s="97"/>
      <c r="J117" s="97">
        <f t="shared" si="38"/>
        <v>0</v>
      </c>
      <c r="K117" s="97"/>
      <c r="L117" s="97"/>
      <c r="M117" s="98">
        <f t="shared" si="39"/>
        <v>0</v>
      </c>
      <c r="N117" s="99">
        <f t="shared" si="35"/>
        <v>0</v>
      </c>
      <c r="P117" s="56"/>
      <c r="Q117" s="56"/>
      <c r="R117" s="56"/>
      <c r="S117" s="56"/>
      <c r="T117" s="56"/>
      <c r="U117" s="56"/>
      <c r="V117" s="56"/>
      <c r="W117" s="56"/>
    </row>
    <row r="118" spans="1:23" s="64" customFormat="1">
      <c r="A118" s="48" t="str">
        <f t="shared" si="36"/>
        <v>811041431113</v>
      </c>
      <c r="B118" s="93">
        <v>8110</v>
      </c>
      <c r="C118" s="94">
        <v>4143</v>
      </c>
      <c r="D118" s="95">
        <v>1</v>
      </c>
      <c r="E118" s="95">
        <v>1</v>
      </c>
      <c r="F118" s="95">
        <v>13</v>
      </c>
      <c r="G118" s="96" t="s">
        <v>69</v>
      </c>
      <c r="H118" s="97"/>
      <c r="I118" s="97"/>
      <c r="J118" s="97">
        <f t="shared" si="38"/>
        <v>0</v>
      </c>
      <c r="K118" s="97"/>
      <c r="L118" s="97"/>
      <c r="M118" s="98">
        <f t="shared" si="39"/>
        <v>0</v>
      </c>
      <c r="N118" s="99">
        <f t="shared" si="35"/>
        <v>0</v>
      </c>
      <c r="P118" s="56"/>
      <c r="Q118" s="56"/>
      <c r="R118" s="56"/>
      <c r="S118" s="56"/>
      <c r="T118" s="56"/>
      <c r="U118" s="56"/>
      <c r="V118" s="56"/>
      <c r="W118" s="56"/>
    </row>
    <row r="119" spans="1:23" s="64" customFormat="1">
      <c r="A119" s="48" t="str">
        <f t="shared" si="36"/>
        <v>811041431114</v>
      </c>
      <c r="B119" s="93">
        <v>8110</v>
      </c>
      <c r="C119" s="94">
        <v>4143</v>
      </c>
      <c r="D119" s="95">
        <v>1</v>
      </c>
      <c r="E119" s="95">
        <v>1</v>
      </c>
      <c r="F119" s="95">
        <v>14</v>
      </c>
      <c r="G119" s="96" t="s">
        <v>70</v>
      </c>
      <c r="H119" s="97"/>
      <c r="I119" s="97"/>
      <c r="J119" s="97">
        <f t="shared" si="38"/>
        <v>0</v>
      </c>
      <c r="K119" s="97"/>
      <c r="L119" s="97"/>
      <c r="M119" s="98">
        <f t="shared" si="39"/>
        <v>0</v>
      </c>
      <c r="N119" s="99">
        <f t="shared" si="35"/>
        <v>0</v>
      </c>
      <c r="P119" s="56"/>
      <c r="Q119" s="56"/>
      <c r="R119" s="56"/>
      <c r="S119" s="56"/>
      <c r="T119" s="56"/>
      <c r="U119" s="56"/>
      <c r="V119" s="56"/>
      <c r="W119" s="56"/>
    </row>
    <row r="120" spans="1:23" s="64" customFormat="1">
      <c r="A120" s="48" t="str">
        <f t="shared" si="36"/>
        <v>811041431115</v>
      </c>
      <c r="B120" s="93">
        <v>8110</v>
      </c>
      <c r="C120" s="94">
        <v>4143</v>
      </c>
      <c r="D120" s="95">
        <v>1</v>
      </c>
      <c r="E120" s="95">
        <v>1</v>
      </c>
      <c r="F120" s="95">
        <v>15</v>
      </c>
      <c r="G120" s="96" t="s">
        <v>71</v>
      </c>
      <c r="H120" s="97"/>
      <c r="I120" s="97"/>
      <c r="J120" s="97">
        <f t="shared" si="38"/>
        <v>0</v>
      </c>
      <c r="K120" s="97"/>
      <c r="L120" s="97"/>
      <c r="M120" s="98">
        <f t="shared" si="39"/>
        <v>0</v>
      </c>
      <c r="N120" s="99">
        <f t="shared" si="35"/>
        <v>0</v>
      </c>
      <c r="P120" s="56"/>
      <c r="Q120" s="56"/>
      <c r="R120" s="56"/>
      <c r="S120" s="56"/>
      <c r="T120" s="56"/>
      <c r="U120" s="56"/>
      <c r="V120" s="56"/>
      <c r="W120" s="56"/>
    </row>
    <row r="121" spans="1:23" s="64" customFormat="1">
      <c r="A121" s="48" t="str">
        <f t="shared" si="36"/>
        <v>811041431116</v>
      </c>
      <c r="B121" s="93">
        <v>8110</v>
      </c>
      <c r="C121" s="94">
        <v>4143</v>
      </c>
      <c r="D121" s="95">
        <v>1</v>
      </c>
      <c r="E121" s="95">
        <v>1</v>
      </c>
      <c r="F121" s="95">
        <v>16</v>
      </c>
      <c r="G121" s="96" t="s">
        <v>72</v>
      </c>
      <c r="H121" s="97"/>
      <c r="I121" s="97"/>
      <c r="J121" s="97">
        <f t="shared" si="38"/>
        <v>0</v>
      </c>
      <c r="K121" s="97"/>
      <c r="L121" s="97"/>
      <c r="M121" s="98">
        <f t="shared" si="39"/>
        <v>0</v>
      </c>
      <c r="N121" s="99">
        <f t="shared" si="35"/>
        <v>0</v>
      </c>
      <c r="P121" s="56"/>
      <c r="Q121" s="56"/>
      <c r="R121" s="56"/>
      <c r="S121" s="56"/>
      <c r="T121" s="56"/>
      <c r="U121" s="56"/>
      <c r="V121" s="56"/>
      <c r="W121" s="56"/>
    </row>
    <row r="122" spans="1:23" s="64" customFormat="1">
      <c r="A122" s="48" t="str">
        <f t="shared" si="36"/>
        <v>811041431117</v>
      </c>
      <c r="B122" s="93">
        <v>8110</v>
      </c>
      <c r="C122" s="94">
        <v>4143</v>
      </c>
      <c r="D122" s="95">
        <v>1</v>
      </c>
      <c r="E122" s="95">
        <v>1</v>
      </c>
      <c r="F122" s="95">
        <v>17</v>
      </c>
      <c r="G122" s="96" t="s">
        <v>73</v>
      </c>
      <c r="H122" s="97"/>
      <c r="I122" s="97"/>
      <c r="J122" s="97">
        <f t="shared" si="38"/>
        <v>0</v>
      </c>
      <c r="K122" s="97"/>
      <c r="L122" s="97"/>
      <c r="M122" s="98">
        <f t="shared" si="39"/>
        <v>0</v>
      </c>
      <c r="N122" s="99">
        <f t="shared" si="35"/>
        <v>0</v>
      </c>
      <c r="P122" s="56"/>
      <c r="Q122" s="56"/>
      <c r="R122" s="56"/>
      <c r="S122" s="56"/>
      <c r="T122" s="56"/>
      <c r="U122" s="56"/>
      <c r="V122" s="56"/>
      <c r="W122" s="56"/>
    </row>
    <row r="123" spans="1:23" s="64" customFormat="1">
      <c r="A123" s="48" t="str">
        <f t="shared" si="36"/>
        <v>811041431118</v>
      </c>
      <c r="B123" s="93">
        <v>8110</v>
      </c>
      <c r="C123" s="94">
        <v>4143</v>
      </c>
      <c r="D123" s="95">
        <v>1</v>
      </c>
      <c r="E123" s="95">
        <v>1</v>
      </c>
      <c r="F123" s="95">
        <v>18</v>
      </c>
      <c r="G123" s="96" t="s">
        <v>74</v>
      </c>
      <c r="H123" s="97"/>
      <c r="I123" s="97"/>
      <c r="J123" s="97">
        <f t="shared" si="38"/>
        <v>0</v>
      </c>
      <c r="K123" s="97"/>
      <c r="L123" s="97"/>
      <c r="M123" s="98">
        <f t="shared" si="39"/>
        <v>0</v>
      </c>
      <c r="N123" s="99">
        <f t="shared" si="35"/>
        <v>0</v>
      </c>
      <c r="P123" s="56"/>
      <c r="Q123" s="56"/>
      <c r="R123" s="56"/>
      <c r="S123" s="56"/>
      <c r="T123" s="56"/>
      <c r="U123" s="56"/>
      <c r="V123" s="56"/>
      <c r="W123" s="56"/>
    </row>
    <row r="124" spans="1:23" s="64" customFormat="1">
      <c r="A124" s="48" t="str">
        <f t="shared" si="36"/>
        <v>811041431119</v>
      </c>
      <c r="B124" s="93">
        <v>8110</v>
      </c>
      <c r="C124" s="94">
        <v>4143</v>
      </c>
      <c r="D124" s="95">
        <v>1</v>
      </c>
      <c r="E124" s="95">
        <v>1</v>
      </c>
      <c r="F124" s="95">
        <v>19</v>
      </c>
      <c r="G124" s="96" t="s">
        <v>75</v>
      </c>
      <c r="H124" s="97"/>
      <c r="I124" s="97"/>
      <c r="J124" s="97">
        <f t="shared" si="38"/>
        <v>0</v>
      </c>
      <c r="K124" s="97"/>
      <c r="L124" s="97"/>
      <c r="M124" s="98">
        <f t="shared" si="39"/>
        <v>0</v>
      </c>
      <c r="N124" s="99">
        <f t="shared" si="35"/>
        <v>0</v>
      </c>
      <c r="P124" s="56"/>
      <c r="Q124" s="56"/>
      <c r="R124" s="56"/>
      <c r="S124" s="56"/>
      <c r="T124" s="56"/>
      <c r="U124" s="56"/>
      <c r="V124" s="56"/>
      <c r="W124" s="56"/>
    </row>
    <row r="125" spans="1:23" s="64" customFormat="1">
      <c r="A125" s="48" t="str">
        <f t="shared" si="36"/>
        <v>811041432</v>
      </c>
      <c r="B125" s="79">
        <v>8110</v>
      </c>
      <c r="C125" s="80">
        <v>4143</v>
      </c>
      <c r="D125" s="81">
        <v>2</v>
      </c>
      <c r="E125" s="81"/>
      <c r="F125" s="81"/>
      <c r="G125" s="82" t="s">
        <v>76</v>
      </c>
      <c r="H125" s="83">
        <f>+H126</f>
        <v>0</v>
      </c>
      <c r="I125" s="83">
        <f>+I126</f>
        <v>0</v>
      </c>
      <c r="J125" s="83">
        <f t="shared" si="38"/>
        <v>0</v>
      </c>
      <c r="K125" s="83">
        <f t="shared" ref="K125:L125" si="55">+K126</f>
        <v>0</v>
      </c>
      <c r="L125" s="83">
        <f t="shared" si="55"/>
        <v>0</v>
      </c>
      <c r="M125" s="84">
        <f t="shared" si="39"/>
        <v>0</v>
      </c>
      <c r="N125" s="84">
        <f t="shared" si="35"/>
        <v>0</v>
      </c>
      <c r="P125" s="56"/>
      <c r="Q125" s="56"/>
      <c r="R125" s="56"/>
      <c r="S125" s="56"/>
      <c r="T125" s="56"/>
      <c r="U125" s="56"/>
      <c r="V125" s="56"/>
      <c r="W125" s="56"/>
    </row>
    <row r="126" spans="1:23" s="64" customFormat="1">
      <c r="A126" s="48" t="str">
        <f t="shared" si="36"/>
        <v>8110414321</v>
      </c>
      <c r="B126" s="86">
        <v>8110</v>
      </c>
      <c r="C126" s="87">
        <v>4143</v>
      </c>
      <c r="D126" s="88">
        <v>2</v>
      </c>
      <c r="E126" s="88">
        <v>1</v>
      </c>
      <c r="F126" s="88"/>
      <c r="G126" s="89" t="s">
        <v>76</v>
      </c>
      <c r="H126" s="90">
        <f>SUM(H127)</f>
        <v>0</v>
      </c>
      <c r="I126" s="90">
        <f>SUM(I127)</f>
        <v>0</v>
      </c>
      <c r="J126" s="90">
        <f t="shared" si="38"/>
        <v>0</v>
      </c>
      <c r="K126" s="90">
        <f t="shared" ref="K126:L126" si="56">SUM(K127)</f>
        <v>0</v>
      </c>
      <c r="L126" s="90">
        <f t="shared" si="56"/>
        <v>0</v>
      </c>
      <c r="M126" s="91">
        <f t="shared" si="39"/>
        <v>0</v>
      </c>
      <c r="N126" s="91">
        <f t="shared" si="35"/>
        <v>0</v>
      </c>
      <c r="P126" s="56"/>
      <c r="Q126" s="56"/>
      <c r="R126" s="56"/>
      <c r="S126" s="56"/>
      <c r="T126" s="56"/>
      <c r="U126" s="56"/>
      <c r="V126" s="56"/>
      <c r="W126" s="56"/>
    </row>
    <row r="127" spans="1:23" s="64" customFormat="1">
      <c r="A127" s="48" t="str">
        <f t="shared" si="36"/>
        <v>81104143211</v>
      </c>
      <c r="B127" s="93">
        <v>8110</v>
      </c>
      <c r="C127" s="94">
        <v>4143</v>
      </c>
      <c r="D127" s="95">
        <v>2</v>
      </c>
      <c r="E127" s="95">
        <v>1</v>
      </c>
      <c r="F127" s="95">
        <v>1</v>
      </c>
      <c r="G127" s="96" t="s">
        <v>76</v>
      </c>
      <c r="H127" s="97"/>
      <c r="I127" s="97"/>
      <c r="J127" s="97">
        <f t="shared" si="38"/>
        <v>0</v>
      </c>
      <c r="K127" s="97"/>
      <c r="L127" s="97"/>
      <c r="M127" s="98">
        <f t="shared" si="39"/>
        <v>0</v>
      </c>
      <c r="N127" s="98">
        <f t="shared" si="35"/>
        <v>0</v>
      </c>
      <c r="P127" s="56"/>
      <c r="Q127" s="56"/>
      <c r="R127" s="56"/>
      <c r="S127" s="56"/>
      <c r="T127" s="56"/>
      <c r="U127" s="56"/>
      <c r="V127" s="56"/>
      <c r="W127" s="56"/>
    </row>
    <row r="128" spans="1:23" s="64" customFormat="1">
      <c r="A128" s="48" t="str">
        <f t="shared" si="36"/>
        <v>811041433</v>
      </c>
      <c r="B128" s="79">
        <v>8110</v>
      </c>
      <c r="C128" s="80">
        <v>4143</v>
      </c>
      <c r="D128" s="81">
        <v>3</v>
      </c>
      <c r="E128" s="81"/>
      <c r="F128" s="81"/>
      <c r="G128" s="82" t="s">
        <v>77</v>
      </c>
      <c r="H128" s="83">
        <f>+H129</f>
        <v>0</v>
      </c>
      <c r="I128" s="83">
        <f>+I129</f>
        <v>0</v>
      </c>
      <c r="J128" s="83">
        <f t="shared" si="38"/>
        <v>0</v>
      </c>
      <c r="K128" s="83">
        <f t="shared" ref="K128:L128" si="57">+K129</f>
        <v>0</v>
      </c>
      <c r="L128" s="83">
        <f t="shared" si="57"/>
        <v>0</v>
      </c>
      <c r="M128" s="84">
        <f t="shared" si="39"/>
        <v>0</v>
      </c>
      <c r="N128" s="85">
        <f t="shared" si="35"/>
        <v>0</v>
      </c>
      <c r="P128" s="56"/>
      <c r="Q128" s="56"/>
      <c r="R128" s="56"/>
      <c r="S128" s="56"/>
      <c r="T128" s="56"/>
      <c r="U128" s="56"/>
      <c r="V128" s="56"/>
      <c r="W128" s="56"/>
    </row>
    <row r="129" spans="1:23" s="64" customFormat="1">
      <c r="A129" s="48" t="str">
        <f t="shared" si="36"/>
        <v>8110414331</v>
      </c>
      <c r="B129" s="86">
        <v>8110</v>
      </c>
      <c r="C129" s="87">
        <v>4143</v>
      </c>
      <c r="D129" s="88">
        <v>3</v>
      </c>
      <c r="E129" s="88">
        <v>1</v>
      </c>
      <c r="F129" s="88"/>
      <c r="G129" s="89" t="s">
        <v>77</v>
      </c>
      <c r="H129" s="90">
        <f>SUM(H130)</f>
        <v>0</v>
      </c>
      <c r="I129" s="90">
        <f>SUM(I130)</f>
        <v>0</v>
      </c>
      <c r="J129" s="90">
        <f t="shared" si="38"/>
        <v>0</v>
      </c>
      <c r="K129" s="90">
        <f t="shared" ref="K129:L129" si="58">SUM(K130)</f>
        <v>0</v>
      </c>
      <c r="L129" s="90">
        <f t="shared" si="58"/>
        <v>0</v>
      </c>
      <c r="M129" s="91">
        <f t="shared" si="39"/>
        <v>0</v>
      </c>
      <c r="N129" s="91">
        <f t="shared" si="35"/>
        <v>0</v>
      </c>
      <c r="P129" s="56"/>
      <c r="Q129" s="56"/>
      <c r="R129" s="56"/>
      <c r="S129" s="56"/>
      <c r="T129" s="56"/>
      <c r="U129" s="56"/>
      <c r="V129" s="56"/>
      <c r="W129" s="56"/>
    </row>
    <row r="130" spans="1:23" s="64" customFormat="1">
      <c r="A130" s="48" t="str">
        <f t="shared" si="36"/>
        <v>81104143311</v>
      </c>
      <c r="B130" s="93">
        <v>8110</v>
      </c>
      <c r="C130" s="94">
        <v>4143</v>
      </c>
      <c r="D130" s="95">
        <v>3</v>
      </c>
      <c r="E130" s="95">
        <v>1</v>
      </c>
      <c r="F130" s="95">
        <v>1</v>
      </c>
      <c r="G130" s="96" t="s">
        <v>77</v>
      </c>
      <c r="H130" s="97"/>
      <c r="I130" s="97"/>
      <c r="J130" s="97">
        <f t="shared" si="38"/>
        <v>0</v>
      </c>
      <c r="K130" s="97"/>
      <c r="L130" s="97"/>
      <c r="M130" s="98">
        <f t="shared" si="39"/>
        <v>0</v>
      </c>
      <c r="N130" s="98">
        <f t="shared" si="35"/>
        <v>0</v>
      </c>
      <c r="P130" s="56"/>
      <c r="Q130" s="56"/>
      <c r="R130" s="56"/>
      <c r="S130" s="56"/>
      <c r="T130" s="56"/>
      <c r="U130" s="56"/>
      <c r="V130" s="56"/>
      <c r="W130" s="56"/>
    </row>
    <row r="131" spans="1:23" s="64" customFormat="1" ht="18">
      <c r="A131" s="48" t="str">
        <f t="shared" si="36"/>
        <v>811041434</v>
      </c>
      <c r="B131" s="79">
        <v>8110</v>
      </c>
      <c r="C131" s="80">
        <v>4143</v>
      </c>
      <c r="D131" s="81">
        <v>4</v>
      </c>
      <c r="E131" s="81"/>
      <c r="F131" s="81"/>
      <c r="G131" s="82" t="s">
        <v>78</v>
      </c>
      <c r="H131" s="83">
        <f>+H132</f>
        <v>0</v>
      </c>
      <c r="I131" s="83">
        <f>+I132</f>
        <v>0</v>
      </c>
      <c r="J131" s="83">
        <f t="shared" si="38"/>
        <v>0</v>
      </c>
      <c r="K131" s="83">
        <f t="shared" ref="K131:L131" si="59">+K132</f>
        <v>0</v>
      </c>
      <c r="L131" s="83">
        <f t="shared" si="59"/>
        <v>0</v>
      </c>
      <c r="M131" s="84">
        <f t="shared" si="39"/>
        <v>0</v>
      </c>
      <c r="N131" s="85">
        <f t="shared" si="35"/>
        <v>0</v>
      </c>
      <c r="P131" s="56"/>
      <c r="Q131" s="56"/>
      <c r="R131" s="56"/>
      <c r="S131" s="56"/>
      <c r="T131" s="56"/>
      <c r="U131" s="56"/>
      <c r="V131" s="56"/>
      <c r="W131" s="56"/>
    </row>
    <row r="132" spans="1:23" s="64" customFormat="1" ht="18">
      <c r="A132" s="48" t="str">
        <f t="shared" si="36"/>
        <v>8110414341</v>
      </c>
      <c r="B132" s="86">
        <v>8110</v>
      </c>
      <c r="C132" s="87">
        <v>4143</v>
      </c>
      <c r="D132" s="88">
        <v>4</v>
      </c>
      <c r="E132" s="88">
        <v>1</v>
      </c>
      <c r="F132" s="88"/>
      <c r="G132" s="89" t="s">
        <v>78</v>
      </c>
      <c r="H132" s="90">
        <f>SUM(H133)</f>
        <v>0</v>
      </c>
      <c r="I132" s="90">
        <f>SUM(I133)</f>
        <v>0</v>
      </c>
      <c r="J132" s="90">
        <f t="shared" si="38"/>
        <v>0</v>
      </c>
      <c r="K132" s="90">
        <f t="shared" ref="K132:L132" si="60">SUM(K133)</f>
        <v>0</v>
      </c>
      <c r="L132" s="90">
        <f t="shared" si="60"/>
        <v>0</v>
      </c>
      <c r="M132" s="91">
        <f t="shared" si="39"/>
        <v>0</v>
      </c>
      <c r="N132" s="91">
        <f t="shared" si="35"/>
        <v>0</v>
      </c>
      <c r="P132" s="56"/>
      <c r="Q132" s="56"/>
      <c r="R132" s="56"/>
      <c r="S132" s="56"/>
      <c r="T132" s="56"/>
      <c r="U132" s="56"/>
      <c r="V132" s="56"/>
      <c r="W132" s="56"/>
    </row>
    <row r="133" spans="1:23" s="64" customFormat="1" ht="21" customHeight="1">
      <c r="A133" s="48" t="str">
        <f t="shared" si="36"/>
        <v>81104143411</v>
      </c>
      <c r="B133" s="93">
        <v>8110</v>
      </c>
      <c r="C133" s="94">
        <v>4143</v>
      </c>
      <c r="D133" s="95">
        <v>4</v>
      </c>
      <c r="E133" s="95">
        <v>1</v>
      </c>
      <c r="F133" s="95">
        <v>1</v>
      </c>
      <c r="G133" s="96" t="s">
        <v>78</v>
      </c>
      <c r="H133" s="97"/>
      <c r="I133" s="97"/>
      <c r="J133" s="97">
        <f t="shared" si="38"/>
        <v>0</v>
      </c>
      <c r="K133" s="97"/>
      <c r="L133" s="97"/>
      <c r="M133" s="98">
        <f t="shared" si="39"/>
        <v>0</v>
      </c>
      <c r="N133" s="98">
        <f t="shared" si="35"/>
        <v>0</v>
      </c>
      <c r="P133" s="56"/>
      <c r="Q133" s="56"/>
      <c r="R133" s="56"/>
      <c r="S133" s="56"/>
      <c r="T133" s="56"/>
      <c r="U133" s="56"/>
      <c r="V133" s="56"/>
      <c r="W133" s="56"/>
    </row>
    <row r="134" spans="1:23" s="64" customFormat="1">
      <c r="A134" s="48" t="str">
        <f t="shared" si="36"/>
        <v>811041435</v>
      </c>
      <c r="B134" s="79">
        <v>8110</v>
      </c>
      <c r="C134" s="80">
        <v>4143</v>
      </c>
      <c r="D134" s="81">
        <v>5</v>
      </c>
      <c r="E134" s="81"/>
      <c r="F134" s="81"/>
      <c r="G134" s="82" t="s">
        <v>79</v>
      </c>
      <c r="H134" s="83">
        <f>+H135</f>
        <v>0</v>
      </c>
      <c r="I134" s="83">
        <f>+I135</f>
        <v>0</v>
      </c>
      <c r="J134" s="83">
        <f t="shared" si="38"/>
        <v>0</v>
      </c>
      <c r="K134" s="83">
        <f t="shared" ref="K134:L134" si="61">+K135</f>
        <v>0</v>
      </c>
      <c r="L134" s="83">
        <f t="shared" si="61"/>
        <v>0</v>
      </c>
      <c r="M134" s="84">
        <f t="shared" si="39"/>
        <v>0</v>
      </c>
      <c r="N134" s="85">
        <f t="shared" si="35"/>
        <v>0</v>
      </c>
      <c r="P134" s="56"/>
      <c r="Q134" s="56"/>
      <c r="R134" s="56"/>
      <c r="S134" s="56"/>
      <c r="T134" s="56"/>
      <c r="U134" s="56"/>
      <c r="V134" s="56"/>
      <c r="W134" s="56"/>
    </row>
    <row r="135" spans="1:23" s="64" customFormat="1">
      <c r="A135" s="48" t="str">
        <f t="shared" si="36"/>
        <v>8110414351</v>
      </c>
      <c r="B135" s="86">
        <v>8110</v>
      </c>
      <c r="C135" s="87">
        <v>4143</v>
      </c>
      <c r="D135" s="88">
        <v>5</v>
      </c>
      <c r="E135" s="88">
        <v>1</v>
      </c>
      <c r="F135" s="88"/>
      <c r="G135" s="89" t="s">
        <v>79</v>
      </c>
      <c r="H135" s="90">
        <f>SUM(H136)</f>
        <v>0</v>
      </c>
      <c r="I135" s="90">
        <f>SUM(I136)</f>
        <v>0</v>
      </c>
      <c r="J135" s="90">
        <f t="shared" si="38"/>
        <v>0</v>
      </c>
      <c r="K135" s="90">
        <f t="shared" ref="K135:L135" si="62">SUM(K136)</f>
        <v>0</v>
      </c>
      <c r="L135" s="90">
        <f t="shared" si="62"/>
        <v>0</v>
      </c>
      <c r="M135" s="91">
        <f t="shared" si="39"/>
        <v>0</v>
      </c>
      <c r="N135" s="91">
        <f t="shared" si="35"/>
        <v>0</v>
      </c>
      <c r="P135" s="56"/>
      <c r="Q135" s="56"/>
      <c r="R135" s="56"/>
      <c r="S135" s="56"/>
      <c r="T135" s="56"/>
      <c r="U135" s="56"/>
      <c r="V135" s="56"/>
      <c r="W135" s="56"/>
    </row>
    <row r="136" spans="1:23" s="64" customFormat="1">
      <c r="A136" s="48" t="str">
        <f t="shared" si="36"/>
        <v>81104143511</v>
      </c>
      <c r="B136" s="93">
        <v>8110</v>
      </c>
      <c r="C136" s="94">
        <v>4143</v>
      </c>
      <c r="D136" s="95">
        <v>5</v>
      </c>
      <c r="E136" s="95">
        <v>1</v>
      </c>
      <c r="F136" s="95">
        <v>1</v>
      </c>
      <c r="G136" s="96" t="s">
        <v>79</v>
      </c>
      <c r="H136" s="97"/>
      <c r="I136" s="97"/>
      <c r="J136" s="97">
        <f t="shared" si="38"/>
        <v>0</v>
      </c>
      <c r="K136" s="97"/>
      <c r="L136" s="97"/>
      <c r="M136" s="98">
        <f t="shared" si="39"/>
        <v>0</v>
      </c>
      <c r="N136" s="98">
        <f t="shared" si="35"/>
        <v>0</v>
      </c>
      <c r="P136" s="56"/>
      <c r="Q136" s="56"/>
      <c r="R136" s="56"/>
      <c r="S136" s="56"/>
      <c r="T136" s="56"/>
      <c r="U136" s="56"/>
      <c r="V136" s="56"/>
      <c r="W136" s="56"/>
    </row>
    <row r="137" spans="1:23" s="64" customFormat="1" ht="27">
      <c r="A137" s="48" t="str">
        <f t="shared" si="36"/>
        <v>811041436</v>
      </c>
      <c r="B137" s="79">
        <v>8110</v>
      </c>
      <c r="C137" s="80">
        <v>4143</v>
      </c>
      <c r="D137" s="81">
        <v>6</v>
      </c>
      <c r="E137" s="81"/>
      <c r="F137" s="81"/>
      <c r="G137" s="82" t="s">
        <v>80</v>
      </c>
      <c r="H137" s="83">
        <f>+H138</f>
        <v>0</v>
      </c>
      <c r="I137" s="83">
        <f>+I138</f>
        <v>0</v>
      </c>
      <c r="J137" s="83">
        <f t="shared" si="38"/>
        <v>0</v>
      </c>
      <c r="K137" s="83">
        <f t="shared" ref="K137:L137" si="63">+K138</f>
        <v>0</v>
      </c>
      <c r="L137" s="83">
        <f t="shared" si="63"/>
        <v>0</v>
      </c>
      <c r="M137" s="84">
        <f t="shared" si="39"/>
        <v>0</v>
      </c>
      <c r="N137" s="85">
        <f t="shared" si="35"/>
        <v>0</v>
      </c>
      <c r="P137" s="56"/>
      <c r="Q137" s="56"/>
      <c r="R137" s="56"/>
      <c r="S137" s="56"/>
      <c r="T137" s="56"/>
      <c r="U137" s="56"/>
      <c r="V137" s="56"/>
      <c r="W137" s="56"/>
    </row>
    <row r="138" spans="1:23" s="64" customFormat="1" ht="18">
      <c r="A138" s="48" t="str">
        <f t="shared" si="36"/>
        <v>8110414361</v>
      </c>
      <c r="B138" s="86">
        <v>8110</v>
      </c>
      <c r="C138" s="87">
        <v>4143</v>
      </c>
      <c r="D138" s="88">
        <v>6</v>
      </c>
      <c r="E138" s="88">
        <v>1</v>
      </c>
      <c r="F138" s="88"/>
      <c r="G138" s="89" t="s">
        <v>80</v>
      </c>
      <c r="H138" s="90">
        <f>SUM(H139)</f>
        <v>0</v>
      </c>
      <c r="I138" s="90">
        <f>SUM(I139)</f>
        <v>0</v>
      </c>
      <c r="J138" s="90">
        <f t="shared" si="38"/>
        <v>0</v>
      </c>
      <c r="K138" s="90">
        <f t="shared" ref="K138:L138" si="64">SUM(K139)</f>
        <v>0</v>
      </c>
      <c r="L138" s="90">
        <f t="shared" si="64"/>
        <v>0</v>
      </c>
      <c r="M138" s="91">
        <f t="shared" si="39"/>
        <v>0</v>
      </c>
      <c r="N138" s="91">
        <f t="shared" si="35"/>
        <v>0</v>
      </c>
      <c r="P138" s="56"/>
      <c r="Q138" s="56"/>
      <c r="R138" s="56"/>
      <c r="S138" s="56"/>
      <c r="T138" s="56"/>
      <c r="U138" s="56"/>
      <c r="V138" s="56"/>
      <c r="W138" s="56"/>
    </row>
    <row r="139" spans="1:23" s="64" customFormat="1" ht="21.75" customHeight="1">
      <c r="A139" s="48" t="str">
        <f t="shared" si="36"/>
        <v>81104143611</v>
      </c>
      <c r="B139" s="93">
        <v>8110</v>
      </c>
      <c r="C139" s="94">
        <v>4143</v>
      </c>
      <c r="D139" s="95">
        <v>6</v>
      </c>
      <c r="E139" s="95">
        <v>1</v>
      </c>
      <c r="F139" s="95">
        <v>1</v>
      </c>
      <c r="G139" s="115" t="s">
        <v>80</v>
      </c>
      <c r="H139" s="97"/>
      <c r="I139" s="97"/>
      <c r="J139" s="97">
        <f t="shared" si="38"/>
        <v>0</v>
      </c>
      <c r="K139" s="97"/>
      <c r="L139" s="97"/>
      <c r="M139" s="98">
        <f t="shared" si="39"/>
        <v>0</v>
      </c>
      <c r="N139" s="98">
        <f t="shared" si="35"/>
        <v>0</v>
      </c>
      <c r="P139" s="56"/>
      <c r="Q139" s="56"/>
      <c r="R139" s="56"/>
      <c r="S139" s="56"/>
      <c r="T139" s="56"/>
      <c r="U139" s="56"/>
      <c r="V139" s="56"/>
      <c r="W139" s="56"/>
    </row>
    <row r="140" spans="1:23" s="64" customFormat="1">
      <c r="A140" s="48" t="str">
        <f t="shared" si="36"/>
        <v>811041437</v>
      </c>
      <c r="B140" s="79">
        <v>8110</v>
      </c>
      <c r="C140" s="80">
        <v>4143</v>
      </c>
      <c r="D140" s="81">
        <v>7</v>
      </c>
      <c r="E140" s="81"/>
      <c r="F140" s="81"/>
      <c r="G140" s="82" t="s">
        <v>81</v>
      </c>
      <c r="H140" s="83">
        <f>+H141</f>
        <v>0</v>
      </c>
      <c r="I140" s="83">
        <f>+I141</f>
        <v>0</v>
      </c>
      <c r="J140" s="83">
        <f t="shared" si="38"/>
        <v>0</v>
      </c>
      <c r="K140" s="83">
        <f t="shared" ref="K140:L140" si="65">+K141</f>
        <v>0</v>
      </c>
      <c r="L140" s="83">
        <f t="shared" si="65"/>
        <v>0</v>
      </c>
      <c r="M140" s="84">
        <f t="shared" si="39"/>
        <v>0</v>
      </c>
      <c r="N140" s="85">
        <f t="shared" si="35"/>
        <v>0</v>
      </c>
      <c r="P140" s="56"/>
      <c r="Q140" s="56"/>
      <c r="R140" s="56"/>
      <c r="S140" s="56"/>
      <c r="T140" s="56"/>
      <c r="U140" s="56"/>
      <c r="V140" s="56"/>
      <c r="W140" s="56"/>
    </row>
    <row r="141" spans="1:23" s="64" customFormat="1">
      <c r="A141" s="48" t="str">
        <f t="shared" ref="A141:A204" si="66">B141&amp;C141&amp;D141&amp;E141&amp;F141</f>
        <v>8110414371</v>
      </c>
      <c r="B141" s="86">
        <v>8110</v>
      </c>
      <c r="C141" s="87">
        <v>4143</v>
      </c>
      <c r="D141" s="88">
        <v>7</v>
      </c>
      <c r="E141" s="88">
        <v>1</v>
      </c>
      <c r="F141" s="88"/>
      <c r="G141" s="89" t="s">
        <v>81</v>
      </c>
      <c r="H141" s="90">
        <f>SUM(H142)</f>
        <v>0</v>
      </c>
      <c r="I141" s="90">
        <f>SUM(I142)</f>
        <v>0</v>
      </c>
      <c r="J141" s="90">
        <f t="shared" si="38"/>
        <v>0</v>
      </c>
      <c r="K141" s="90">
        <f t="shared" ref="K141:L141" si="67">SUM(K142)</f>
        <v>0</v>
      </c>
      <c r="L141" s="90">
        <f t="shared" si="67"/>
        <v>0</v>
      </c>
      <c r="M141" s="91">
        <f t="shared" si="39"/>
        <v>0</v>
      </c>
      <c r="N141" s="91">
        <f t="shared" si="35"/>
        <v>0</v>
      </c>
      <c r="P141" s="56"/>
      <c r="Q141" s="56"/>
      <c r="R141" s="56"/>
      <c r="S141" s="56"/>
      <c r="T141" s="56"/>
      <c r="U141" s="56"/>
      <c r="V141" s="56"/>
      <c r="W141" s="56"/>
    </row>
    <row r="142" spans="1:23" s="64" customFormat="1">
      <c r="A142" s="48" t="str">
        <f t="shared" si="66"/>
        <v>81104143711</v>
      </c>
      <c r="B142" s="93">
        <v>8110</v>
      </c>
      <c r="C142" s="94">
        <v>4143</v>
      </c>
      <c r="D142" s="95">
        <v>7</v>
      </c>
      <c r="E142" s="95">
        <v>1</v>
      </c>
      <c r="F142" s="95">
        <v>1</v>
      </c>
      <c r="G142" s="96" t="s">
        <v>81</v>
      </c>
      <c r="H142" s="97"/>
      <c r="I142" s="97"/>
      <c r="J142" s="97">
        <f t="shared" ref="J142:J205" si="68">H142+I142</f>
        <v>0</v>
      </c>
      <c r="K142" s="97"/>
      <c r="L142" s="97"/>
      <c r="M142" s="98">
        <f t="shared" ref="M142:M205" si="69">IFERROR(L142/J142*100,0)</f>
        <v>0</v>
      </c>
      <c r="N142" s="98">
        <f t="shared" si="35"/>
        <v>0</v>
      </c>
      <c r="P142" s="56"/>
      <c r="Q142" s="56"/>
      <c r="R142" s="56"/>
      <c r="S142" s="56"/>
      <c r="T142" s="56"/>
      <c r="U142" s="56"/>
      <c r="V142" s="56"/>
      <c r="W142" s="56"/>
    </row>
    <row r="143" spans="1:23" s="64" customFormat="1" ht="18">
      <c r="A143" s="48" t="str">
        <f t="shared" si="66"/>
        <v>811041438</v>
      </c>
      <c r="B143" s="79">
        <v>8110</v>
      </c>
      <c r="C143" s="80">
        <v>4143</v>
      </c>
      <c r="D143" s="81">
        <v>8</v>
      </c>
      <c r="E143" s="81"/>
      <c r="F143" s="81"/>
      <c r="G143" s="82" t="s">
        <v>82</v>
      </c>
      <c r="H143" s="83">
        <f>+H144</f>
        <v>0</v>
      </c>
      <c r="I143" s="83">
        <f>+I144</f>
        <v>0</v>
      </c>
      <c r="J143" s="83">
        <f t="shared" si="68"/>
        <v>0</v>
      </c>
      <c r="K143" s="83">
        <f t="shared" ref="K143:L143" si="70">+K144</f>
        <v>0</v>
      </c>
      <c r="L143" s="83">
        <f t="shared" si="70"/>
        <v>0</v>
      </c>
      <c r="M143" s="84">
        <f t="shared" si="69"/>
        <v>0</v>
      </c>
      <c r="N143" s="85">
        <f t="shared" si="35"/>
        <v>0</v>
      </c>
      <c r="P143" s="56"/>
      <c r="Q143" s="56"/>
      <c r="R143" s="56"/>
      <c r="S143" s="56"/>
      <c r="T143" s="56"/>
      <c r="U143" s="56"/>
      <c r="V143" s="56"/>
      <c r="W143" s="56"/>
    </row>
    <row r="144" spans="1:23" s="64" customFormat="1" ht="18">
      <c r="A144" s="48" t="str">
        <f t="shared" si="66"/>
        <v>8110414381</v>
      </c>
      <c r="B144" s="86">
        <v>8110</v>
      </c>
      <c r="C144" s="87">
        <v>4143</v>
      </c>
      <c r="D144" s="88">
        <v>8</v>
      </c>
      <c r="E144" s="88">
        <v>1</v>
      </c>
      <c r="F144" s="88"/>
      <c r="G144" s="89" t="s">
        <v>82</v>
      </c>
      <c r="H144" s="90">
        <f>SUM(H145)</f>
        <v>0</v>
      </c>
      <c r="I144" s="90">
        <f>SUM(I145)</f>
        <v>0</v>
      </c>
      <c r="J144" s="90">
        <f t="shared" si="68"/>
        <v>0</v>
      </c>
      <c r="K144" s="90">
        <f t="shared" ref="K144:L144" si="71">SUM(K145)</f>
        <v>0</v>
      </c>
      <c r="L144" s="90">
        <f t="shared" si="71"/>
        <v>0</v>
      </c>
      <c r="M144" s="91">
        <f t="shared" si="69"/>
        <v>0</v>
      </c>
      <c r="N144" s="91">
        <f t="shared" si="35"/>
        <v>0</v>
      </c>
      <c r="P144" s="56"/>
      <c r="Q144" s="56"/>
      <c r="R144" s="56"/>
      <c r="S144" s="56"/>
      <c r="T144" s="56"/>
      <c r="U144" s="56"/>
      <c r="V144" s="56"/>
      <c r="W144" s="56"/>
    </row>
    <row r="145" spans="1:23" s="64" customFormat="1" ht="21" customHeight="1">
      <c r="A145" s="48" t="str">
        <f t="shared" si="66"/>
        <v>81104143811</v>
      </c>
      <c r="B145" s="93">
        <v>8110</v>
      </c>
      <c r="C145" s="94">
        <v>4143</v>
      </c>
      <c r="D145" s="95">
        <v>8</v>
      </c>
      <c r="E145" s="95">
        <v>1</v>
      </c>
      <c r="F145" s="95">
        <v>1</v>
      </c>
      <c r="G145" s="115" t="s">
        <v>82</v>
      </c>
      <c r="H145" s="97"/>
      <c r="I145" s="97"/>
      <c r="J145" s="97">
        <f t="shared" si="68"/>
        <v>0</v>
      </c>
      <c r="K145" s="97"/>
      <c r="L145" s="97"/>
      <c r="M145" s="98">
        <f t="shared" si="69"/>
        <v>0</v>
      </c>
      <c r="N145" s="98">
        <f t="shared" si="35"/>
        <v>0</v>
      </c>
      <c r="P145" s="56"/>
      <c r="Q145" s="56"/>
      <c r="R145" s="56"/>
      <c r="S145" s="56"/>
      <c r="T145" s="56"/>
      <c r="U145" s="56"/>
      <c r="V145" s="56"/>
      <c r="W145" s="56"/>
    </row>
    <row r="146" spans="1:23" s="64" customFormat="1">
      <c r="A146" s="48" t="str">
        <f t="shared" si="66"/>
        <v>811041439</v>
      </c>
      <c r="B146" s="79">
        <v>8110</v>
      </c>
      <c r="C146" s="80">
        <v>4143</v>
      </c>
      <c r="D146" s="81">
        <v>9</v>
      </c>
      <c r="E146" s="81"/>
      <c r="F146" s="81"/>
      <c r="G146" s="82" t="s">
        <v>83</v>
      </c>
      <c r="H146" s="83">
        <f>+H147</f>
        <v>0</v>
      </c>
      <c r="I146" s="83">
        <f>+I147</f>
        <v>0</v>
      </c>
      <c r="J146" s="83">
        <f t="shared" si="68"/>
        <v>0</v>
      </c>
      <c r="K146" s="83">
        <f t="shared" ref="K146:L146" si="72">+K147</f>
        <v>0</v>
      </c>
      <c r="L146" s="83">
        <f t="shared" si="72"/>
        <v>0</v>
      </c>
      <c r="M146" s="84">
        <f t="shared" si="69"/>
        <v>0</v>
      </c>
      <c r="N146" s="85">
        <f t="shared" si="35"/>
        <v>0</v>
      </c>
      <c r="P146" s="56"/>
      <c r="Q146" s="56"/>
      <c r="R146" s="56"/>
      <c r="S146" s="56"/>
      <c r="T146" s="56"/>
      <c r="U146" s="56"/>
      <c r="V146" s="56"/>
      <c r="W146" s="56"/>
    </row>
    <row r="147" spans="1:23" s="64" customFormat="1">
      <c r="A147" s="48" t="str">
        <f t="shared" si="66"/>
        <v>8110414391</v>
      </c>
      <c r="B147" s="86">
        <v>8110</v>
      </c>
      <c r="C147" s="87">
        <v>4143</v>
      </c>
      <c r="D147" s="88">
        <v>9</v>
      </c>
      <c r="E147" s="88">
        <v>1</v>
      </c>
      <c r="F147" s="88"/>
      <c r="G147" s="89" t="s">
        <v>83</v>
      </c>
      <c r="H147" s="90">
        <f>SUM(H148)</f>
        <v>0</v>
      </c>
      <c r="I147" s="90">
        <f>SUM(I148)</f>
        <v>0</v>
      </c>
      <c r="J147" s="90">
        <f t="shared" si="68"/>
        <v>0</v>
      </c>
      <c r="K147" s="90">
        <f t="shared" ref="K147:L147" si="73">SUM(K148)</f>
        <v>0</v>
      </c>
      <c r="L147" s="90">
        <f t="shared" si="73"/>
        <v>0</v>
      </c>
      <c r="M147" s="91">
        <f t="shared" si="69"/>
        <v>0</v>
      </c>
      <c r="N147" s="91">
        <f t="shared" si="35"/>
        <v>0</v>
      </c>
      <c r="P147" s="56"/>
      <c r="Q147" s="56"/>
      <c r="R147" s="56"/>
      <c r="S147" s="56"/>
      <c r="T147" s="56"/>
      <c r="U147" s="56"/>
      <c r="V147" s="56"/>
      <c r="W147" s="56"/>
    </row>
    <row r="148" spans="1:23" s="64" customFormat="1">
      <c r="A148" s="48" t="str">
        <f t="shared" si="66"/>
        <v>81104143911</v>
      </c>
      <c r="B148" s="93">
        <v>8110</v>
      </c>
      <c r="C148" s="94">
        <v>4143</v>
      </c>
      <c r="D148" s="95">
        <v>9</v>
      </c>
      <c r="E148" s="95">
        <v>1</v>
      </c>
      <c r="F148" s="95">
        <v>1</v>
      </c>
      <c r="G148" s="96" t="s">
        <v>83</v>
      </c>
      <c r="H148" s="97"/>
      <c r="I148" s="97"/>
      <c r="J148" s="97">
        <f t="shared" si="68"/>
        <v>0</v>
      </c>
      <c r="K148" s="97"/>
      <c r="L148" s="97"/>
      <c r="M148" s="98">
        <f t="shared" si="69"/>
        <v>0</v>
      </c>
      <c r="N148" s="98">
        <f t="shared" si="35"/>
        <v>0</v>
      </c>
      <c r="P148" s="56"/>
      <c r="Q148" s="56"/>
      <c r="R148" s="56"/>
      <c r="S148" s="56"/>
      <c r="T148" s="56"/>
      <c r="U148" s="56"/>
      <c r="V148" s="56"/>
      <c r="W148" s="56"/>
    </row>
    <row r="149" spans="1:23" s="64" customFormat="1">
      <c r="A149" s="48" t="str">
        <f t="shared" si="66"/>
        <v>8110414310</v>
      </c>
      <c r="B149" s="79">
        <v>8110</v>
      </c>
      <c r="C149" s="80">
        <v>4143</v>
      </c>
      <c r="D149" s="81">
        <v>10</v>
      </c>
      <c r="E149" s="81"/>
      <c r="F149" s="81"/>
      <c r="G149" s="82" t="s">
        <v>84</v>
      </c>
      <c r="H149" s="83">
        <f>+H150</f>
        <v>0</v>
      </c>
      <c r="I149" s="83">
        <f>+I150</f>
        <v>0</v>
      </c>
      <c r="J149" s="83">
        <f t="shared" si="68"/>
        <v>0</v>
      </c>
      <c r="K149" s="83">
        <f t="shared" ref="K149:L149" si="74">+K150</f>
        <v>0</v>
      </c>
      <c r="L149" s="83">
        <f t="shared" si="74"/>
        <v>0</v>
      </c>
      <c r="M149" s="84">
        <f t="shared" si="69"/>
        <v>0</v>
      </c>
      <c r="N149" s="85">
        <f t="shared" ref="N149:N229" si="75">L149-J149</f>
        <v>0</v>
      </c>
      <c r="P149" s="56"/>
      <c r="Q149" s="56"/>
      <c r="R149" s="56"/>
      <c r="S149" s="56"/>
      <c r="T149" s="56"/>
      <c r="U149" s="56"/>
      <c r="V149" s="56"/>
      <c r="W149" s="56"/>
    </row>
    <row r="150" spans="1:23" s="64" customFormat="1">
      <c r="A150" s="48" t="str">
        <f t="shared" si="66"/>
        <v>81104143101</v>
      </c>
      <c r="B150" s="86">
        <v>8110</v>
      </c>
      <c r="C150" s="87">
        <v>4143</v>
      </c>
      <c r="D150" s="88">
        <v>10</v>
      </c>
      <c r="E150" s="88">
        <v>1</v>
      </c>
      <c r="F150" s="88"/>
      <c r="G150" s="89" t="s">
        <v>84</v>
      </c>
      <c r="H150" s="90">
        <f>SUM(H151)</f>
        <v>0</v>
      </c>
      <c r="I150" s="90">
        <f>SUM(I151)</f>
        <v>0</v>
      </c>
      <c r="J150" s="90">
        <f t="shared" si="68"/>
        <v>0</v>
      </c>
      <c r="K150" s="90">
        <f t="shared" ref="K150:L150" si="76">SUM(K151)</f>
        <v>0</v>
      </c>
      <c r="L150" s="90">
        <f t="shared" si="76"/>
        <v>0</v>
      </c>
      <c r="M150" s="91">
        <f t="shared" si="69"/>
        <v>0</v>
      </c>
      <c r="N150" s="91">
        <f t="shared" si="75"/>
        <v>0</v>
      </c>
      <c r="P150" s="56"/>
      <c r="Q150" s="56"/>
      <c r="R150" s="56"/>
      <c r="S150" s="56"/>
      <c r="T150" s="56"/>
      <c r="U150" s="56"/>
      <c r="V150" s="56"/>
      <c r="W150" s="56"/>
    </row>
    <row r="151" spans="1:23" s="64" customFormat="1">
      <c r="A151" s="48" t="str">
        <f t="shared" si="66"/>
        <v>811041431011</v>
      </c>
      <c r="B151" s="93">
        <v>8110</v>
      </c>
      <c r="C151" s="94">
        <v>4143</v>
      </c>
      <c r="D151" s="95">
        <v>10</v>
      </c>
      <c r="E151" s="95">
        <v>1</v>
      </c>
      <c r="F151" s="95">
        <v>1</v>
      </c>
      <c r="G151" s="96" t="s">
        <v>84</v>
      </c>
      <c r="H151" s="97"/>
      <c r="I151" s="97"/>
      <c r="J151" s="97">
        <f t="shared" si="68"/>
        <v>0</v>
      </c>
      <c r="K151" s="97"/>
      <c r="L151" s="97"/>
      <c r="M151" s="98">
        <f t="shared" si="69"/>
        <v>0</v>
      </c>
      <c r="N151" s="98">
        <f t="shared" si="75"/>
        <v>0</v>
      </c>
      <c r="P151" s="56"/>
      <c r="Q151" s="56"/>
      <c r="R151" s="56"/>
      <c r="S151" s="56"/>
      <c r="T151" s="56"/>
      <c r="U151" s="56"/>
      <c r="V151" s="56"/>
      <c r="W151" s="56"/>
    </row>
    <row r="152" spans="1:23" s="64" customFormat="1">
      <c r="A152" s="48" t="str">
        <f t="shared" si="66"/>
        <v>8110414311</v>
      </c>
      <c r="B152" s="79">
        <v>8110</v>
      </c>
      <c r="C152" s="80">
        <v>4143</v>
      </c>
      <c r="D152" s="81">
        <v>11</v>
      </c>
      <c r="E152" s="81"/>
      <c r="F152" s="81"/>
      <c r="G152" s="82" t="s">
        <v>85</v>
      </c>
      <c r="H152" s="83">
        <f>+H153</f>
        <v>0</v>
      </c>
      <c r="I152" s="83">
        <f>+I153</f>
        <v>0</v>
      </c>
      <c r="J152" s="83">
        <f t="shared" si="68"/>
        <v>0</v>
      </c>
      <c r="K152" s="83">
        <f t="shared" ref="K152:L152" si="77">+K153</f>
        <v>0</v>
      </c>
      <c r="L152" s="83">
        <f t="shared" si="77"/>
        <v>0</v>
      </c>
      <c r="M152" s="84">
        <f t="shared" si="69"/>
        <v>0</v>
      </c>
      <c r="N152" s="85">
        <f t="shared" si="75"/>
        <v>0</v>
      </c>
      <c r="P152" s="56"/>
      <c r="Q152" s="56"/>
      <c r="R152" s="56"/>
      <c r="S152" s="56"/>
      <c r="T152" s="56"/>
      <c r="U152" s="56"/>
      <c r="V152" s="56"/>
      <c r="W152" s="56"/>
    </row>
    <row r="153" spans="1:23" s="64" customFormat="1">
      <c r="A153" s="48" t="str">
        <f t="shared" si="66"/>
        <v>81104143111</v>
      </c>
      <c r="B153" s="86">
        <v>8110</v>
      </c>
      <c r="C153" s="87">
        <v>4143</v>
      </c>
      <c r="D153" s="88">
        <v>11</v>
      </c>
      <c r="E153" s="88">
        <v>1</v>
      </c>
      <c r="F153" s="88"/>
      <c r="G153" s="89" t="s">
        <v>85</v>
      </c>
      <c r="H153" s="90">
        <f>SUM(H154)</f>
        <v>0</v>
      </c>
      <c r="I153" s="90">
        <f>SUM(I154)</f>
        <v>0</v>
      </c>
      <c r="J153" s="90">
        <f t="shared" si="68"/>
        <v>0</v>
      </c>
      <c r="K153" s="90">
        <f t="shared" ref="K153:L153" si="78">SUM(K154)</f>
        <v>0</v>
      </c>
      <c r="L153" s="90">
        <f t="shared" si="78"/>
        <v>0</v>
      </c>
      <c r="M153" s="91">
        <f t="shared" si="69"/>
        <v>0</v>
      </c>
      <c r="N153" s="91">
        <f t="shared" si="75"/>
        <v>0</v>
      </c>
      <c r="P153" s="56"/>
      <c r="Q153" s="56"/>
      <c r="R153" s="56"/>
      <c r="S153" s="56"/>
      <c r="T153" s="56"/>
      <c r="U153" s="56"/>
      <c r="V153" s="56"/>
      <c r="W153" s="56"/>
    </row>
    <row r="154" spans="1:23" s="64" customFormat="1">
      <c r="A154" s="48" t="str">
        <f t="shared" si="66"/>
        <v>811041431111</v>
      </c>
      <c r="B154" s="93">
        <v>8110</v>
      </c>
      <c r="C154" s="94">
        <v>4143</v>
      </c>
      <c r="D154" s="95">
        <v>11</v>
      </c>
      <c r="E154" s="95">
        <v>1</v>
      </c>
      <c r="F154" s="95">
        <v>1</v>
      </c>
      <c r="G154" s="96" t="s">
        <v>85</v>
      </c>
      <c r="H154" s="97"/>
      <c r="I154" s="97"/>
      <c r="J154" s="97">
        <f t="shared" si="68"/>
        <v>0</v>
      </c>
      <c r="K154" s="97"/>
      <c r="L154" s="97"/>
      <c r="M154" s="98">
        <f t="shared" si="69"/>
        <v>0</v>
      </c>
      <c r="N154" s="98">
        <f t="shared" si="75"/>
        <v>0</v>
      </c>
      <c r="P154" s="56"/>
      <c r="Q154" s="56"/>
      <c r="R154" s="56"/>
      <c r="S154" s="56"/>
      <c r="T154" s="56"/>
      <c r="U154" s="56"/>
      <c r="V154" s="56"/>
      <c r="W154" s="56"/>
    </row>
    <row r="155" spans="1:23" s="64" customFormat="1" ht="18">
      <c r="A155" s="48" t="str">
        <f t="shared" si="66"/>
        <v>8110414312</v>
      </c>
      <c r="B155" s="79">
        <v>8110</v>
      </c>
      <c r="C155" s="80">
        <v>4143</v>
      </c>
      <c r="D155" s="81">
        <v>12</v>
      </c>
      <c r="E155" s="81"/>
      <c r="F155" s="81"/>
      <c r="G155" s="82" t="s">
        <v>86</v>
      </c>
      <c r="H155" s="83">
        <f>+H156</f>
        <v>0</v>
      </c>
      <c r="I155" s="83">
        <f>+I156</f>
        <v>0</v>
      </c>
      <c r="J155" s="83">
        <f t="shared" si="68"/>
        <v>0</v>
      </c>
      <c r="K155" s="83">
        <f t="shared" ref="K155:L155" si="79">+K156</f>
        <v>0</v>
      </c>
      <c r="L155" s="83">
        <f t="shared" si="79"/>
        <v>0</v>
      </c>
      <c r="M155" s="84">
        <f t="shared" si="69"/>
        <v>0</v>
      </c>
      <c r="N155" s="85">
        <f t="shared" si="75"/>
        <v>0</v>
      </c>
      <c r="P155" s="56"/>
      <c r="Q155" s="56"/>
      <c r="R155" s="56"/>
      <c r="S155" s="56"/>
      <c r="T155" s="56"/>
      <c r="U155" s="56"/>
      <c r="V155" s="56"/>
      <c r="W155" s="56"/>
    </row>
    <row r="156" spans="1:23" s="64" customFormat="1" ht="18">
      <c r="A156" s="48" t="str">
        <f t="shared" si="66"/>
        <v>81104143121</v>
      </c>
      <c r="B156" s="86">
        <v>8110</v>
      </c>
      <c r="C156" s="87">
        <v>4143</v>
      </c>
      <c r="D156" s="88">
        <v>12</v>
      </c>
      <c r="E156" s="88">
        <v>1</v>
      </c>
      <c r="F156" s="88"/>
      <c r="G156" s="89" t="s">
        <v>86</v>
      </c>
      <c r="H156" s="90">
        <f>SUM(H157)</f>
        <v>0</v>
      </c>
      <c r="I156" s="90">
        <f>SUM(I157)</f>
        <v>0</v>
      </c>
      <c r="J156" s="90">
        <f t="shared" si="68"/>
        <v>0</v>
      </c>
      <c r="K156" s="90">
        <f t="shared" ref="K156:L156" si="80">SUM(K157)</f>
        <v>0</v>
      </c>
      <c r="L156" s="90">
        <f t="shared" si="80"/>
        <v>0</v>
      </c>
      <c r="M156" s="91">
        <f t="shared" si="69"/>
        <v>0</v>
      </c>
      <c r="N156" s="91">
        <f>L156-J156</f>
        <v>0</v>
      </c>
      <c r="P156" s="56"/>
      <c r="Q156" s="56"/>
      <c r="R156" s="56"/>
      <c r="S156" s="56"/>
      <c r="T156" s="56"/>
      <c r="U156" s="56"/>
      <c r="V156" s="56"/>
      <c r="W156" s="56"/>
    </row>
    <row r="157" spans="1:23" s="64" customFormat="1" ht="21" customHeight="1">
      <c r="A157" s="48" t="str">
        <f t="shared" si="66"/>
        <v>811041431211</v>
      </c>
      <c r="B157" s="93">
        <v>8110</v>
      </c>
      <c r="C157" s="94">
        <v>4143</v>
      </c>
      <c r="D157" s="95">
        <v>12</v>
      </c>
      <c r="E157" s="95">
        <v>1</v>
      </c>
      <c r="F157" s="95">
        <v>1</v>
      </c>
      <c r="G157" s="115" t="s">
        <v>86</v>
      </c>
      <c r="H157" s="97"/>
      <c r="I157" s="97"/>
      <c r="J157" s="97">
        <f t="shared" si="68"/>
        <v>0</v>
      </c>
      <c r="K157" s="97"/>
      <c r="L157" s="97"/>
      <c r="M157" s="98">
        <f t="shared" si="69"/>
        <v>0</v>
      </c>
      <c r="N157" s="98">
        <f>L157-J157</f>
        <v>0</v>
      </c>
      <c r="P157" s="56"/>
      <c r="Q157" s="56"/>
      <c r="R157" s="56"/>
      <c r="S157" s="56"/>
      <c r="T157" s="56"/>
      <c r="U157" s="56"/>
      <c r="V157" s="56"/>
      <c r="W157" s="56"/>
    </row>
    <row r="158" spans="1:23" s="64" customFormat="1">
      <c r="A158" s="48" t="str">
        <f t="shared" si="66"/>
        <v>81104144</v>
      </c>
      <c r="B158" s="72">
        <v>8110</v>
      </c>
      <c r="C158" s="73">
        <v>4144</v>
      </c>
      <c r="D158" s="74"/>
      <c r="E158" s="74"/>
      <c r="F158" s="74"/>
      <c r="G158" s="75" t="s">
        <v>87</v>
      </c>
      <c r="H158" s="76">
        <f>SUM(H159)</f>
        <v>0</v>
      </c>
      <c r="I158" s="76">
        <f>SUM(I159)</f>
        <v>0</v>
      </c>
      <c r="J158" s="76">
        <f t="shared" si="68"/>
        <v>0</v>
      </c>
      <c r="K158" s="76">
        <f t="shared" ref="K158:L159" si="81">SUM(K159)</f>
        <v>0</v>
      </c>
      <c r="L158" s="76">
        <f t="shared" si="81"/>
        <v>0</v>
      </c>
      <c r="M158" s="77">
        <f t="shared" si="69"/>
        <v>0</v>
      </c>
      <c r="N158" s="78">
        <f t="shared" si="75"/>
        <v>0</v>
      </c>
      <c r="P158" s="56"/>
      <c r="Q158" s="56"/>
      <c r="R158" s="56"/>
      <c r="S158" s="56"/>
      <c r="T158" s="56"/>
      <c r="U158" s="56"/>
      <c r="V158" s="56"/>
      <c r="W158" s="56"/>
    </row>
    <row r="159" spans="1:23" s="64" customFormat="1">
      <c r="A159" s="48" t="str">
        <f t="shared" si="66"/>
        <v>811041441</v>
      </c>
      <c r="B159" s="79">
        <v>8110</v>
      </c>
      <c r="C159" s="80">
        <v>4144</v>
      </c>
      <c r="D159" s="81">
        <v>1</v>
      </c>
      <c r="E159" s="81"/>
      <c r="F159" s="81"/>
      <c r="G159" s="82" t="s">
        <v>87</v>
      </c>
      <c r="H159" s="83">
        <f>SUM(H160)</f>
        <v>0</v>
      </c>
      <c r="I159" s="83">
        <f>SUM(I160)</f>
        <v>0</v>
      </c>
      <c r="J159" s="83">
        <f t="shared" si="68"/>
        <v>0</v>
      </c>
      <c r="K159" s="83">
        <f t="shared" si="81"/>
        <v>0</v>
      </c>
      <c r="L159" s="83">
        <f t="shared" si="81"/>
        <v>0</v>
      </c>
      <c r="M159" s="84">
        <f t="shared" si="69"/>
        <v>0</v>
      </c>
      <c r="N159" s="85">
        <f t="shared" si="75"/>
        <v>0</v>
      </c>
      <c r="P159" s="56"/>
      <c r="Q159" s="56"/>
      <c r="R159" s="56"/>
      <c r="S159" s="56"/>
      <c r="T159" s="56"/>
      <c r="U159" s="56"/>
      <c r="V159" s="56"/>
      <c r="W159" s="56"/>
    </row>
    <row r="160" spans="1:23" s="64" customFormat="1">
      <c r="A160" s="48" t="str">
        <f t="shared" si="66"/>
        <v>8110414411</v>
      </c>
      <c r="B160" s="86">
        <v>8110</v>
      </c>
      <c r="C160" s="87">
        <v>4144</v>
      </c>
      <c r="D160" s="88">
        <v>1</v>
      </c>
      <c r="E160" s="88">
        <v>1</v>
      </c>
      <c r="F160" s="88"/>
      <c r="G160" s="89" t="s">
        <v>87</v>
      </c>
      <c r="H160" s="90">
        <f>SUM(H161:H164)</f>
        <v>0</v>
      </c>
      <c r="I160" s="90">
        <f>SUM(I161:I164)</f>
        <v>0</v>
      </c>
      <c r="J160" s="90">
        <f t="shared" si="68"/>
        <v>0</v>
      </c>
      <c r="K160" s="90">
        <f t="shared" ref="K160:L160" si="82">SUM(K161:K164)</f>
        <v>0</v>
      </c>
      <c r="L160" s="90">
        <f t="shared" si="82"/>
        <v>0</v>
      </c>
      <c r="M160" s="91">
        <f t="shared" si="69"/>
        <v>0</v>
      </c>
      <c r="N160" s="92">
        <f t="shared" si="75"/>
        <v>0</v>
      </c>
      <c r="P160" s="56"/>
      <c r="Q160" s="56"/>
      <c r="R160" s="56"/>
      <c r="S160" s="56"/>
      <c r="T160" s="56"/>
      <c r="U160" s="56"/>
      <c r="V160" s="56"/>
      <c r="W160" s="56"/>
    </row>
    <row r="161" spans="1:23" s="64" customFormat="1">
      <c r="A161" s="48" t="str">
        <f t="shared" si="66"/>
        <v>81104144111</v>
      </c>
      <c r="B161" s="93">
        <v>8110</v>
      </c>
      <c r="C161" s="94">
        <v>4144</v>
      </c>
      <c r="D161" s="95">
        <v>1</v>
      </c>
      <c r="E161" s="95">
        <v>1</v>
      </c>
      <c r="F161" s="95">
        <v>1</v>
      </c>
      <c r="G161" s="96" t="s">
        <v>27</v>
      </c>
      <c r="H161" s="100"/>
      <c r="I161" s="100"/>
      <c r="J161" s="100">
        <f t="shared" si="68"/>
        <v>0</v>
      </c>
      <c r="K161" s="100"/>
      <c r="L161" s="100"/>
      <c r="M161" s="101">
        <f t="shared" si="69"/>
        <v>0</v>
      </c>
      <c r="N161" s="103">
        <f t="shared" si="75"/>
        <v>0</v>
      </c>
      <c r="P161" s="56"/>
      <c r="Q161" s="56"/>
      <c r="R161" s="56"/>
      <c r="S161" s="56"/>
      <c r="T161" s="56"/>
      <c r="U161" s="56"/>
      <c r="V161" s="56"/>
      <c r="W161" s="56"/>
    </row>
    <row r="162" spans="1:23" s="64" customFormat="1">
      <c r="A162" s="48" t="str">
        <f t="shared" si="66"/>
        <v>81104144112</v>
      </c>
      <c r="B162" s="93">
        <v>8110</v>
      </c>
      <c r="C162" s="94">
        <v>4144</v>
      </c>
      <c r="D162" s="95">
        <v>1</v>
      </c>
      <c r="E162" s="95">
        <v>1</v>
      </c>
      <c r="F162" s="95">
        <v>2</v>
      </c>
      <c r="G162" s="96" t="s">
        <v>28</v>
      </c>
      <c r="H162" s="100"/>
      <c r="I162" s="100"/>
      <c r="J162" s="100">
        <f t="shared" si="68"/>
        <v>0</v>
      </c>
      <c r="K162" s="100"/>
      <c r="L162" s="100"/>
      <c r="M162" s="101">
        <f t="shared" si="69"/>
        <v>0</v>
      </c>
      <c r="N162" s="103">
        <f t="shared" si="75"/>
        <v>0</v>
      </c>
      <c r="P162" s="56"/>
      <c r="Q162" s="56"/>
      <c r="R162" s="56"/>
      <c r="S162" s="56"/>
      <c r="T162" s="56"/>
      <c r="U162" s="56"/>
      <c r="V162" s="56"/>
      <c r="W162" s="56"/>
    </row>
    <row r="163" spans="1:23" s="64" customFormat="1">
      <c r="A163" s="48" t="str">
        <f t="shared" si="66"/>
        <v>81104144113</v>
      </c>
      <c r="B163" s="93">
        <v>8110</v>
      </c>
      <c r="C163" s="94">
        <v>4144</v>
      </c>
      <c r="D163" s="95">
        <v>1</v>
      </c>
      <c r="E163" s="95">
        <v>1</v>
      </c>
      <c r="F163" s="95">
        <v>3</v>
      </c>
      <c r="G163" s="96" t="s">
        <v>29</v>
      </c>
      <c r="H163" s="100"/>
      <c r="I163" s="100"/>
      <c r="J163" s="100">
        <f t="shared" si="68"/>
        <v>0</v>
      </c>
      <c r="K163" s="100"/>
      <c r="L163" s="100"/>
      <c r="M163" s="101">
        <f t="shared" si="69"/>
        <v>0</v>
      </c>
      <c r="N163" s="103">
        <f t="shared" si="75"/>
        <v>0</v>
      </c>
      <c r="P163" s="56"/>
      <c r="Q163" s="56"/>
      <c r="R163" s="56"/>
      <c r="S163" s="56"/>
      <c r="T163" s="56"/>
      <c r="U163" s="56"/>
      <c r="V163" s="56"/>
      <c r="W163" s="56"/>
    </row>
    <row r="164" spans="1:23" s="64" customFormat="1">
      <c r="A164" s="48" t="str">
        <f t="shared" si="66"/>
        <v>81104144114</v>
      </c>
      <c r="B164" s="93">
        <v>8110</v>
      </c>
      <c r="C164" s="94">
        <v>4144</v>
      </c>
      <c r="D164" s="95">
        <v>1</v>
      </c>
      <c r="E164" s="95">
        <v>1</v>
      </c>
      <c r="F164" s="95">
        <v>4</v>
      </c>
      <c r="G164" s="96" t="s">
        <v>30</v>
      </c>
      <c r="H164" s="100"/>
      <c r="I164" s="100"/>
      <c r="J164" s="100">
        <f t="shared" si="68"/>
        <v>0</v>
      </c>
      <c r="K164" s="100"/>
      <c r="L164" s="100"/>
      <c r="M164" s="101">
        <f t="shared" si="69"/>
        <v>0</v>
      </c>
      <c r="N164" s="103">
        <f t="shared" si="75"/>
        <v>0</v>
      </c>
      <c r="P164" s="56"/>
      <c r="Q164" s="56"/>
      <c r="R164" s="56"/>
      <c r="S164" s="56"/>
      <c r="T164" s="56"/>
      <c r="U164" s="56"/>
      <c r="V164" s="56"/>
      <c r="W164" s="56"/>
    </row>
    <row r="165" spans="1:23" s="64" customFormat="1" ht="27">
      <c r="A165" s="48" t="str">
        <f t="shared" si="66"/>
        <v>81104145</v>
      </c>
      <c r="B165" s="72">
        <v>8110</v>
      </c>
      <c r="C165" s="73">
        <v>4145</v>
      </c>
      <c r="D165" s="74"/>
      <c r="E165" s="74"/>
      <c r="F165" s="74"/>
      <c r="G165" s="75" t="s">
        <v>88</v>
      </c>
      <c r="H165" s="76">
        <f>+H166</f>
        <v>0</v>
      </c>
      <c r="I165" s="76">
        <f>+I166</f>
        <v>0</v>
      </c>
      <c r="J165" s="76">
        <f t="shared" si="68"/>
        <v>0</v>
      </c>
      <c r="K165" s="76">
        <f t="shared" ref="K165:L166" si="83">+K166</f>
        <v>0</v>
      </c>
      <c r="L165" s="76">
        <f t="shared" si="83"/>
        <v>0</v>
      </c>
      <c r="M165" s="77">
        <f t="shared" si="69"/>
        <v>0</v>
      </c>
      <c r="N165" s="78">
        <f t="shared" si="75"/>
        <v>0</v>
      </c>
      <c r="P165" s="56"/>
      <c r="Q165" s="56"/>
      <c r="R165" s="56"/>
      <c r="S165" s="56"/>
      <c r="T165" s="56"/>
      <c r="U165" s="56"/>
      <c r="V165" s="56"/>
      <c r="W165" s="56"/>
    </row>
    <row r="166" spans="1:23" s="64" customFormat="1" ht="27">
      <c r="A166" s="48" t="str">
        <f t="shared" si="66"/>
        <v>811041451</v>
      </c>
      <c r="B166" s="79">
        <v>8110</v>
      </c>
      <c r="C166" s="80">
        <v>4145</v>
      </c>
      <c r="D166" s="81">
        <v>1</v>
      </c>
      <c r="E166" s="81"/>
      <c r="F166" s="81"/>
      <c r="G166" s="82" t="s">
        <v>88</v>
      </c>
      <c r="H166" s="83">
        <f>+H167</f>
        <v>0</v>
      </c>
      <c r="I166" s="83">
        <f>+I167</f>
        <v>0</v>
      </c>
      <c r="J166" s="83">
        <f t="shared" si="68"/>
        <v>0</v>
      </c>
      <c r="K166" s="83">
        <f t="shared" si="83"/>
        <v>0</v>
      </c>
      <c r="L166" s="83">
        <f t="shared" si="83"/>
        <v>0</v>
      </c>
      <c r="M166" s="84">
        <f t="shared" si="69"/>
        <v>0</v>
      </c>
      <c r="N166" s="85">
        <f t="shared" si="75"/>
        <v>0</v>
      </c>
      <c r="P166" s="56"/>
      <c r="Q166" s="56"/>
      <c r="R166" s="56"/>
      <c r="S166" s="56"/>
      <c r="T166" s="56"/>
      <c r="U166" s="56"/>
      <c r="V166" s="56"/>
      <c r="W166" s="56"/>
    </row>
    <row r="167" spans="1:23" s="64" customFormat="1" ht="18">
      <c r="A167" s="48" t="str">
        <f t="shared" si="66"/>
        <v>8110414511</v>
      </c>
      <c r="B167" s="86">
        <v>8110</v>
      </c>
      <c r="C167" s="87">
        <v>4145</v>
      </c>
      <c r="D167" s="88">
        <v>1</v>
      </c>
      <c r="E167" s="88">
        <v>1</v>
      </c>
      <c r="F167" s="88"/>
      <c r="G167" s="89" t="s">
        <v>88</v>
      </c>
      <c r="H167" s="90">
        <f>SUM(H168)</f>
        <v>0</v>
      </c>
      <c r="I167" s="90">
        <f>SUM(I168)</f>
        <v>0</v>
      </c>
      <c r="J167" s="90">
        <f t="shared" si="68"/>
        <v>0</v>
      </c>
      <c r="K167" s="90">
        <f t="shared" ref="K167:L167" si="84">SUM(K168)</f>
        <v>0</v>
      </c>
      <c r="L167" s="90">
        <f t="shared" si="84"/>
        <v>0</v>
      </c>
      <c r="M167" s="91">
        <f t="shared" si="69"/>
        <v>0</v>
      </c>
      <c r="N167" s="92">
        <f t="shared" si="75"/>
        <v>0</v>
      </c>
      <c r="P167" s="56"/>
      <c r="Q167" s="56"/>
      <c r="R167" s="56"/>
      <c r="S167" s="56"/>
      <c r="T167" s="56"/>
      <c r="U167" s="56"/>
      <c r="V167" s="56"/>
      <c r="W167" s="56"/>
    </row>
    <row r="168" spans="1:23" s="64" customFormat="1" ht="21" customHeight="1">
      <c r="A168" s="48" t="str">
        <f t="shared" si="66"/>
        <v>81104145111</v>
      </c>
      <c r="B168" s="93">
        <v>8110</v>
      </c>
      <c r="C168" s="94">
        <v>4145</v>
      </c>
      <c r="D168" s="95">
        <v>1</v>
      </c>
      <c r="E168" s="95">
        <v>1</v>
      </c>
      <c r="F168" s="95">
        <v>1</v>
      </c>
      <c r="G168" s="96" t="s">
        <v>88</v>
      </c>
      <c r="H168" s="100"/>
      <c r="I168" s="100"/>
      <c r="J168" s="100">
        <f t="shared" si="68"/>
        <v>0</v>
      </c>
      <c r="K168" s="100"/>
      <c r="L168" s="100"/>
      <c r="M168" s="101">
        <f t="shared" si="69"/>
        <v>0</v>
      </c>
      <c r="N168" s="103">
        <f t="shared" si="75"/>
        <v>0</v>
      </c>
      <c r="P168" s="56"/>
      <c r="Q168" s="56"/>
      <c r="R168" s="56"/>
      <c r="S168" s="56"/>
      <c r="T168" s="56"/>
      <c r="U168" s="56"/>
      <c r="V168" s="56"/>
      <c r="W168" s="56"/>
    </row>
    <row r="169" spans="1:23" s="64" customFormat="1">
      <c r="A169" s="48" t="str">
        <f t="shared" si="66"/>
        <v>81104149</v>
      </c>
      <c r="B169" s="72">
        <v>8110</v>
      </c>
      <c r="C169" s="73">
        <v>4149</v>
      </c>
      <c r="D169" s="74"/>
      <c r="E169" s="74"/>
      <c r="F169" s="74"/>
      <c r="G169" s="75" t="s">
        <v>89</v>
      </c>
      <c r="H169" s="76">
        <f>SUM(H170)</f>
        <v>0</v>
      </c>
      <c r="I169" s="76">
        <f>SUM(I170)</f>
        <v>0</v>
      </c>
      <c r="J169" s="76">
        <f t="shared" si="68"/>
        <v>0</v>
      </c>
      <c r="K169" s="76">
        <f t="shared" ref="K169:L170" si="85">SUM(K170)</f>
        <v>0</v>
      </c>
      <c r="L169" s="76">
        <f t="shared" si="85"/>
        <v>0</v>
      </c>
      <c r="M169" s="77">
        <f t="shared" si="69"/>
        <v>0</v>
      </c>
      <c r="N169" s="78">
        <f t="shared" si="75"/>
        <v>0</v>
      </c>
      <c r="P169" s="56"/>
      <c r="Q169" s="56"/>
      <c r="R169" s="56"/>
      <c r="S169" s="56"/>
      <c r="T169" s="56"/>
      <c r="U169" s="56"/>
      <c r="V169" s="56"/>
      <c r="W169" s="56"/>
    </row>
    <row r="170" spans="1:23" s="64" customFormat="1">
      <c r="A170" s="48" t="str">
        <f t="shared" si="66"/>
        <v>811041491</v>
      </c>
      <c r="B170" s="79">
        <v>8110</v>
      </c>
      <c r="C170" s="80">
        <v>4149</v>
      </c>
      <c r="D170" s="81">
        <v>1</v>
      </c>
      <c r="E170" s="81"/>
      <c r="F170" s="81"/>
      <c r="G170" s="82" t="s">
        <v>89</v>
      </c>
      <c r="H170" s="83">
        <f>SUM(H171)</f>
        <v>0</v>
      </c>
      <c r="I170" s="83">
        <f>SUM(I171)</f>
        <v>0</v>
      </c>
      <c r="J170" s="83">
        <f t="shared" si="68"/>
        <v>0</v>
      </c>
      <c r="K170" s="83">
        <f t="shared" si="85"/>
        <v>0</v>
      </c>
      <c r="L170" s="83">
        <f t="shared" si="85"/>
        <v>0</v>
      </c>
      <c r="M170" s="84">
        <f t="shared" si="69"/>
        <v>0</v>
      </c>
      <c r="N170" s="85">
        <f t="shared" si="75"/>
        <v>0</v>
      </c>
      <c r="P170" s="56"/>
      <c r="Q170" s="56"/>
      <c r="R170" s="56"/>
      <c r="S170" s="56"/>
      <c r="T170" s="56"/>
      <c r="U170" s="56"/>
      <c r="V170" s="56"/>
      <c r="W170" s="56"/>
    </row>
    <row r="171" spans="1:23" s="64" customFormat="1">
      <c r="A171" s="48" t="str">
        <f t="shared" si="66"/>
        <v>8110414911</v>
      </c>
      <c r="B171" s="86">
        <v>8110</v>
      </c>
      <c r="C171" s="87">
        <v>4149</v>
      </c>
      <c r="D171" s="88">
        <v>1</v>
      </c>
      <c r="E171" s="88">
        <v>1</v>
      </c>
      <c r="F171" s="88"/>
      <c r="G171" s="89" t="s">
        <v>89</v>
      </c>
      <c r="H171" s="90">
        <f>H172</f>
        <v>0</v>
      </c>
      <c r="I171" s="90">
        <f>I172</f>
        <v>0</v>
      </c>
      <c r="J171" s="90">
        <f t="shared" si="68"/>
        <v>0</v>
      </c>
      <c r="K171" s="90">
        <f t="shared" ref="K171:L171" si="86">K172</f>
        <v>0</v>
      </c>
      <c r="L171" s="90">
        <f t="shared" si="86"/>
        <v>0</v>
      </c>
      <c r="M171" s="91">
        <f t="shared" si="69"/>
        <v>0</v>
      </c>
      <c r="N171" s="92">
        <f t="shared" si="75"/>
        <v>0</v>
      </c>
      <c r="P171" s="56"/>
      <c r="Q171" s="56"/>
      <c r="R171" s="56"/>
      <c r="S171" s="56"/>
      <c r="T171" s="56"/>
      <c r="U171" s="56"/>
      <c r="V171" s="56"/>
      <c r="W171" s="56"/>
    </row>
    <row r="172" spans="1:23" s="64" customFormat="1">
      <c r="A172" s="48" t="str">
        <f t="shared" si="66"/>
        <v>81104149111</v>
      </c>
      <c r="B172" s="93">
        <v>8110</v>
      </c>
      <c r="C172" s="94">
        <v>4149</v>
      </c>
      <c r="D172" s="95">
        <v>1</v>
      </c>
      <c r="E172" s="95">
        <v>1</v>
      </c>
      <c r="F172" s="95">
        <v>1</v>
      </c>
      <c r="G172" s="96" t="s">
        <v>89</v>
      </c>
      <c r="H172" s="97"/>
      <c r="I172" s="97"/>
      <c r="J172" s="97">
        <f t="shared" si="68"/>
        <v>0</v>
      </c>
      <c r="K172" s="97"/>
      <c r="L172" s="97"/>
      <c r="M172" s="98">
        <f t="shared" si="69"/>
        <v>0</v>
      </c>
      <c r="N172" s="99">
        <f t="shared" si="75"/>
        <v>0</v>
      </c>
      <c r="P172" s="56"/>
      <c r="Q172" s="56"/>
      <c r="R172" s="56"/>
      <c r="S172" s="56"/>
      <c r="T172" s="56"/>
      <c r="U172" s="56"/>
      <c r="V172" s="56"/>
      <c r="W172" s="56"/>
    </row>
    <row r="173" spans="1:23" s="64" customFormat="1">
      <c r="A173" s="48" t="str">
        <f t="shared" si="66"/>
        <v>Subtotal (12)</v>
      </c>
      <c r="B173" s="104" t="s">
        <v>36</v>
      </c>
      <c r="C173" s="105"/>
      <c r="D173" s="106"/>
      <c r="E173" s="106"/>
      <c r="F173" s="106"/>
      <c r="G173" s="96"/>
      <c r="H173" s="107">
        <f>+H169+H158+H103+H165+H98</f>
        <v>0</v>
      </c>
      <c r="I173" s="107">
        <f>+I169+I158+I103+I165+I98</f>
        <v>0</v>
      </c>
      <c r="J173" s="107">
        <f t="shared" si="68"/>
        <v>0</v>
      </c>
      <c r="K173" s="107">
        <f t="shared" ref="K173:L173" si="87">+K169+K158+K103+K165+K98</f>
        <v>0</v>
      </c>
      <c r="L173" s="107">
        <f t="shared" si="87"/>
        <v>0</v>
      </c>
      <c r="M173" s="108">
        <f t="shared" si="69"/>
        <v>0</v>
      </c>
      <c r="N173" s="109">
        <f t="shared" si="75"/>
        <v>0</v>
      </c>
      <c r="P173" s="56"/>
      <c r="Q173" s="56"/>
      <c r="R173" s="56"/>
      <c r="S173" s="56"/>
      <c r="T173" s="56"/>
      <c r="U173" s="56"/>
      <c r="V173" s="56"/>
      <c r="W173" s="56"/>
    </row>
    <row r="174" spans="1:23" s="64" customFormat="1">
      <c r="A174" s="48" t="str">
        <f t="shared" si="66"/>
        <v>81104150</v>
      </c>
      <c r="B174" s="65">
        <v>8110</v>
      </c>
      <c r="C174" s="66">
        <v>4150</v>
      </c>
      <c r="D174" s="67"/>
      <c r="E174" s="67"/>
      <c r="F174" s="67"/>
      <c r="G174" s="68" t="s">
        <v>90</v>
      </c>
      <c r="H174" s="69">
        <f>+H175+H190</f>
        <v>0</v>
      </c>
      <c r="I174" s="69">
        <f>+I175+I190</f>
        <v>0</v>
      </c>
      <c r="J174" s="69">
        <f t="shared" si="68"/>
        <v>0</v>
      </c>
      <c r="K174" s="69">
        <f t="shared" ref="K174:L174" si="88">+K175+K190</f>
        <v>0</v>
      </c>
      <c r="L174" s="69">
        <f t="shared" si="88"/>
        <v>0</v>
      </c>
      <c r="M174" s="70">
        <f t="shared" si="69"/>
        <v>0</v>
      </c>
      <c r="N174" s="71">
        <f t="shared" si="75"/>
        <v>0</v>
      </c>
      <c r="P174" s="56"/>
      <c r="Q174" s="56"/>
      <c r="R174" s="56"/>
      <c r="S174" s="56"/>
      <c r="T174" s="56"/>
      <c r="U174" s="56"/>
      <c r="V174" s="56"/>
      <c r="W174" s="56"/>
    </row>
    <row r="175" spans="1:23" s="64" customFormat="1">
      <c r="A175" s="48" t="str">
        <f t="shared" si="66"/>
        <v>81104151</v>
      </c>
      <c r="B175" s="72">
        <v>8110</v>
      </c>
      <c r="C175" s="73">
        <v>4151</v>
      </c>
      <c r="D175" s="74"/>
      <c r="E175" s="74"/>
      <c r="F175" s="74"/>
      <c r="G175" s="75" t="s">
        <v>91</v>
      </c>
      <c r="H175" s="76">
        <f>SUM(H176)</f>
        <v>0</v>
      </c>
      <c r="I175" s="76">
        <f>SUM(I176)</f>
        <v>0</v>
      </c>
      <c r="J175" s="76">
        <f t="shared" si="68"/>
        <v>0</v>
      </c>
      <c r="K175" s="76">
        <f t="shared" ref="K175:L175" si="89">SUM(K176)</f>
        <v>0</v>
      </c>
      <c r="L175" s="76">
        <f t="shared" si="89"/>
        <v>0</v>
      </c>
      <c r="M175" s="77">
        <f t="shared" si="69"/>
        <v>0</v>
      </c>
      <c r="N175" s="78">
        <f t="shared" si="75"/>
        <v>0</v>
      </c>
      <c r="P175" s="56"/>
      <c r="Q175" s="56"/>
      <c r="R175" s="56"/>
      <c r="S175" s="56"/>
      <c r="T175" s="56"/>
      <c r="U175" s="56"/>
      <c r="V175" s="56"/>
      <c r="W175" s="56"/>
    </row>
    <row r="176" spans="1:23" s="64" customFormat="1">
      <c r="A176" s="48" t="str">
        <f t="shared" si="66"/>
        <v>811041511</v>
      </c>
      <c r="B176" s="79">
        <v>8110</v>
      </c>
      <c r="C176" s="80">
        <v>4151</v>
      </c>
      <c r="D176" s="81">
        <v>1</v>
      </c>
      <c r="E176" s="81"/>
      <c r="F176" s="81"/>
      <c r="G176" s="82" t="s">
        <v>91</v>
      </c>
      <c r="H176" s="83">
        <f>H177+H181</f>
        <v>0</v>
      </c>
      <c r="I176" s="83">
        <f>I177+I181</f>
        <v>0</v>
      </c>
      <c r="J176" s="83">
        <f t="shared" si="68"/>
        <v>0</v>
      </c>
      <c r="K176" s="83">
        <f t="shared" ref="K176:L176" si="90">K177+K181</f>
        <v>0</v>
      </c>
      <c r="L176" s="83">
        <f t="shared" si="90"/>
        <v>0</v>
      </c>
      <c r="M176" s="84">
        <f t="shared" si="69"/>
        <v>0</v>
      </c>
      <c r="N176" s="85">
        <f t="shared" si="75"/>
        <v>0</v>
      </c>
      <c r="P176" s="56"/>
      <c r="Q176" s="56"/>
      <c r="R176" s="56"/>
      <c r="S176" s="56"/>
      <c r="T176" s="56"/>
      <c r="U176" s="56"/>
      <c r="V176" s="56"/>
      <c r="W176" s="56"/>
    </row>
    <row r="177" spans="1:23" s="64" customFormat="1" ht="18">
      <c r="A177" s="48" t="str">
        <f t="shared" si="66"/>
        <v>8110415111</v>
      </c>
      <c r="B177" s="86">
        <v>8110</v>
      </c>
      <c r="C177" s="87">
        <v>4151</v>
      </c>
      <c r="D177" s="88">
        <v>1</v>
      </c>
      <c r="E177" s="88">
        <v>1</v>
      </c>
      <c r="F177" s="88"/>
      <c r="G177" s="89" t="s">
        <v>92</v>
      </c>
      <c r="H177" s="90">
        <f>SUM(H178:H180)</f>
        <v>0</v>
      </c>
      <c r="I177" s="90">
        <f>SUM(I178:I180)</f>
        <v>0</v>
      </c>
      <c r="J177" s="90">
        <f t="shared" si="68"/>
        <v>0</v>
      </c>
      <c r="K177" s="90">
        <f t="shared" ref="K177:L177" si="91">SUM(K178:K180)</f>
        <v>0</v>
      </c>
      <c r="L177" s="90">
        <f t="shared" si="91"/>
        <v>0</v>
      </c>
      <c r="M177" s="91">
        <f t="shared" si="69"/>
        <v>0</v>
      </c>
      <c r="N177" s="92">
        <f t="shared" si="75"/>
        <v>0</v>
      </c>
      <c r="P177" s="56"/>
      <c r="Q177" s="56"/>
      <c r="R177" s="56"/>
      <c r="S177" s="56"/>
      <c r="T177" s="56"/>
      <c r="U177" s="56"/>
      <c r="V177" s="56"/>
      <c r="W177" s="56"/>
    </row>
    <row r="178" spans="1:23" s="64" customFormat="1">
      <c r="A178" s="48" t="str">
        <f t="shared" si="66"/>
        <v>81104151111</v>
      </c>
      <c r="B178" s="93">
        <v>8110</v>
      </c>
      <c r="C178" s="94">
        <v>4151</v>
      </c>
      <c r="D178" s="95">
        <v>1</v>
      </c>
      <c r="E178" s="95">
        <v>1</v>
      </c>
      <c r="F178" s="95">
        <v>1</v>
      </c>
      <c r="G178" s="96" t="s">
        <v>93</v>
      </c>
      <c r="H178" s="97"/>
      <c r="I178" s="97"/>
      <c r="J178" s="97">
        <f t="shared" si="68"/>
        <v>0</v>
      </c>
      <c r="K178" s="97"/>
      <c r="L178" s="97"/>
      <c r="M178" s="98">
        <f t="shared" si="69"/>
        <v>0</v>
      </c>
      <c r="N178" s="99">
        <f t="shared" si="75"/>
        <v>0</v>
      </c>
      <c r="P178" s="56"/>
      <c r="Q178" s="56"/>
      <c r="R178" s="56"/>
      <c r="S178" s="56"/>
      <c r="T178" s="56"/>
      <c r="U178" s="56"/>
      <c r="V178" s="56"/>
      <c r="W178" s="56"/>
    </row>
    <row r="179" spans="1:23" s="64" customFormat="1">
      <c r="A179" s="48" t="str">
        <f t="shared" si="66"/>
        <v>81104151112</v>
      </c>
      <c r="B179" s="93">
        <v>8110</v>
      </c>
      <c r="C179" s="94">
        <v>4151</v>
      </c>
      <c r="D179" s="95">
        <v>1</v>
      </c>
      <c r="E179" s="95">
        <v>1</v>
      </c>
      <c r="F179" s="95">
        <v>2</v>
      </c>
      <c r="G179" s="96" t="s">
        <v>94</v>
      </c>
      <c r="H179" s="97"/>
      <c r="I179" s="97"/>
      <c r="J179" s="97">
        <f t="shared" si="68"/>
        <v>0</v>
      </c>
      <c r="K179" s="97"/>
      <c r="L179" s="97"/>
      <c r="M179" s="98">
        <f t="shared" si="69"/>
        <v>0</v>
      </c>
      <c r="N179" s="99">
        <f t="shared" si="75"/>
        <v>0</v>
      </c>
      <c r="P179" s="56"/>
      <c r="Q179" s="56"/>
      <c r="R179" s="56"/>
      <c r="S179" s="56"/>
      <c r="T179" s="56"/>
      <c r="U179" s="56"/>
      <c r="V179" s="56"/>
      <c r="W179" s="56"/>
    </row>
    <row r="180" spans="1:23" s="64" customFormat="1">
      <c r="A180" s="48" t="str">
        <f t="shared" si="66"/>
        <v>81104151113</v>
      </c>
      <c r="B180" s="93">
        <v>8110</v>
      </c>
      <c r="C180" s="94">
        <v>4151</v>
      </c>
      <c r="D180" s="95">
        <v>1</v>
      </c>
      <c r="E180" s="95">
        <v>1</v>
      </c>
      <c r="F180" s="95">
        <v>3</v>
      </c>
      <c r="G180" s="96" t="s">
        <v>95</v>
      </c>
      <c r="H180" s="97"/>
      <c r="I180" s="97"/>
      <c r="J180" s="97">
        <f t="shared" si="68"/>
        <v>0</v>
      </c>
      <c r="K180" s="97"/>
      <c r="L180" s="97"/>
      <c r="M180" s="98">
        <f t="shared" si="69"/>
        <v>0</v>
      </c>
      <c r="N180" s="99">
        <f t="shared" si="75"/>
        <v>0</v>
      </c>
      <c r="P180" s="56"/>
      <c r="Q180" s="56"/>
      <c r="R180" s="56"/>
      <c r="S180" s="56"/>
      <c r="T180" s="56"/>
      <c r="U180" s="56"/>
      <c r="V180" s="56"/>
      <c r="W180" s="56"/>
    </row>
    <row r="181" spans="1:23" s="64" customFormat="1">
      <c r="A181" s="48" t="str">
        <f t="shared" si="66"/>
        <v>8110415112</v>
      </c>
      <c r="B181" s="86">
        <v>8110</v>
      </c>
      <c r="C181" s="87">
        <v>4151</v>
      </c>
      <c r="D181" s="88">
        <v>1</v>
      </c>
      <c r="E181" s="88">
        <v>2</v>
      </c>
      <c r="F181" s="88"/>
      <c r="G181" s="89" t="s">
        <v>96</v>
      </c>
      <c r="H181" s="90">
        <f>SUM(H182:H189)</f>
        <v>0</v>
      </c>
      <c r="I181" s="90">
        <f>SUM(I182:I189)</f>
        <v>0</v>
      </c>
      <c r="J181" s="90">
        <f t="shared" si="68"/>
        <v>0</v>
      </c>
      <c r="K181" s="90">
        <f t="shared" ref="K181:L181" si="92">SUM(K182:K189)</f>
        <v>0</v>
      </c>
      <c r="L181" s="90">
        <f t="shared" si="92"/>
        <v>0</v>
      </c>
      <c r="M181" s="91">
        <f t="shared" si="69"/>
        <v>0</v>
      </c>
      <c r="N181" s="92">
        <f t="shared" si="75"/>
        <v>0</v>
      </c>
      <c r="P181" s="56"/>
      <c r="Q181" s="56"/>
      <c r="R181" s="56"/>
      <c r="S181" s="56"/>
      <c r="T181" s="56"/>
      <c r="U181" s="56"/>
      <c r="V181" s="56"/>
      <c r="W181" s="56"/>
    </row>
    <row r="182" spans="1:23" s="64" customFormat="1">
      <c r="A182" s="48" t="str">
        <f t="shared" si="66"/>
        <v>81104151121</v>
      </c>
      <c r="B182" s="93">
        <v>8110</v>
      </c>
      <c r="C182" s="94">
        <v>4151</v>
      </c>
      <c r="D182" s="95">
        <v>1</v>
      </c>
      <c r="E182" s="95">
        <v>2</v>
      </c>
      <c r="F182" s="95">
        <v>1</v>
      </c>
      <c r="G182" s="96" t="s">
        <v>97</v>
      </c>
      <c r="H182" s="97"/>
      <c r="I182" s="97"/>
      <c r="J182" s="97">
        <f t="shared" si="68"/>
        <v>0</v>
      </c>
      <c r="K182" s="97"/>
      <c r="L182" s="97"/>
      <c r="M182" s="98">
        <f t="shared" si="69"/>
        <v>0</v>
      </c>
      <c r="N182" s="99">
        <f t="shared" si="75"/>
        <v>0</v>
      </c>
      <c r="P182" s="56"/>
      <c r="Q182" s="56"/>
      <c r="R182" s="56"/>
      <c r="S182" s="56"/>
      <c r="T182" s="56"/>
      <c r="U182" s="56"/>
      <c r="V182" s="56"/>
      <c r="W182" s="56"/>
    </row>
    <row r="183" spans="1:23" s="64" customFormat="1">
      <c r="A183" s="48" t="str">
        <f t="shared" si="66"/>
        <v>81104151122</v>
      </c>
      <c r="B183" s="93">
        <v>8110</v>
      </c>
      <c r="C183" s="94">
        <v>4151</v>
      </c>
      <c r="D183" s="95">
        <v>1</v>
      </c>
      <c r="E183" s="95">
        <v>2</v>
      </c>
      <c r="F183" s="95">
        <v>2</v>
      </c>
      <c r="G183" s="96" t="s">
        <v>98</v>
      </c>
      <c r="H183" s="97"/>
      <c r="I183" s="97"/>
      <c r="J183" s="97">
        <f t="shared" si="68"/>
        <v>0</v>
      </c>
      <c r="K183" s="97"/>
      <c r="L183" s="97"/>
      <c r="M183" s="98">
        <f t="shared" si="69"/>
        <v>0</v>
      </c>
      <c r="N183" s="99">
        <f t="shared" si="75"/>
        <v>0</v>
      </c>
      <c r="P183" s="56"/>
      <c r="Q183" s="56"/>
      <c r="R183" s="56"/>
      <c r="S183" s="56"/>
      <c r="T183" s="56"/>
      <c r="U183" s="56"/>
      <c r="V183" s="56"/>
      <c r="W183" s="56"/>
    </row>
    <row r="184" spans="1:23" s="64" customFormat="1">
      <c r="A184" s="48" t="str">
        <f t="shared" si="66"/>
        <v>81104151123</v>
      </c>
      <c r="B184" s="93">
        <v>8110</v>
      </c>
      <c r="C184" s="94">
        <v>4151</v>
      </c>
      <c r="D184" s="95">
        <v>1</v>
      </c>
      <c r="E184" s="95">
        <v>2</v>
      </c>
      <c r="F184" s="95">
        <v>3</v>
      </c>
      <c r="G184" s="96" t="s">
        <v>99</v>
      </c>
      <c r="H184" s="97"/>
      <c r="I184" s="97"/>
      <c r="J184" s="97">
        <f t="shared" si="68"/>
        <v>0</v>
      </c>
      <c r="K184" s="97"/>
      <c r="L184" s="97"/>
      <c r="M184" s="98">
        <f t="shared" si="69"/>
        <v>0</v>
      </c>
      <c r="N184" s="99">
        <f t="shared" si="75"/>
        <v>0</v>
      </c>
      <c r="P184" s="56"/>
      <c r="Q184" s="56"/>
      <c r="R184" s="56"/>
      <c r="S184" s="56"/>
      <c r="T184" s="56"/>
      <c r="U184" s="56"/>
      <c r="V184" s="56"/>
      <c r="W184" s="56"/>
    </row>
    <row r="185" spans="1:23" s="64" customFormat="1">
      <c r="A185" s="48" t="str">
        <f t="shared" si="66"/>
        <v>81104151124</v>
      </c>
      <c r="B185" s="93">
        <v>8110</v>
      </c>
      <c r="C185" s="94">
        <v>4151</v>
      </c>
      <c r="D185" s="95">
        <v>1</v>
      </c>
      <c r="E185" s="95">
        <v>2</v>
      </c>
      <c r="F185" s="95">
        <v>4</v>
      </c>
      <c r="G185" s="96" t="s">
        <v>100</v>
      </c>
      <c r="H185" s="97"/>
      <c r="I185" s="97"/>
      <c r="J185" s="97">
        <f t="shared" si="68"/>
        <v>0</v>
      </c>
      <c r="K185" s="97"/>
      <c r="L185" s="97"/>
      <c r="M185" s="98">
        <f t="shared" si="69"/>
        <v>0</v>
      </c>
      <c r="N185" s="99">
        <f t="shared" si="75"/>
        <v>0</v>
      </c>
      <c r="P185" s="56"/>
      <c r="Q185" s="56"/>
      <c r="R185" s="56"/>
      <c r="S185" s="56"/>
      <c r="T185" s="56"/>
      <c r="U185" s="56"/>
      <c r="V185" s="56"/>
      <c r="W185" s="56"/>
    </row>
    <row r="186" spans="1:23" s="64" customFormat="1">
      <c r="A186" s="48" t="str">
        <f t="shared" si="66"/>
        <v>81104151125</v>
      </c>
      <c r="B186" s="93">
        <v>8110</v>
      </c>
      <c r="C186" s="94">
        <v>4151</v>
      </c>
      <c r="D186" s="95">
        <v>1</v>
      </c>
      <c r="E186" s="95">
        <v>2</v>
      </c>
      <c r="F186" s="95">
        <v>5</v>
      </c>
      <c r="G186" s="96" t="s">
        <v>101</v>
      </c>
      <c r="H186" s="97"/>
      <c r="I186" s="97"/>
      <c r="J186" s="97">
        <f t="shared" si="68"/>
        <v>0</v>
      </c>
      <c r="K186" s="97"/>
      <c r="L186" s="97"/>
      <c r="M186" s="98">
        <f t="shared" si="69"/>
        <v>0</v>
      </c>
      <c r="N186" s="99">
        <f t="shared" si="75"/>
        <v>0</v>
      </c>
      <c r="P186" s="56"/>
      <c r="Q186" s="56"/>
      <c r="R186" s="56"/>
      <c r="S186" s="56"/>
      <c r="T186" s="56"/>
      <c r="U186" s="56"/>
      <c r="V186" s="56"/>
      <c r="W186" s="56"/>
    </row>
    <row r="187" spans="1:23" s="64" customFormat="1">
      <c r="A187" s="48" t="str">
        <f t="shared" si="66"/>
        <v>81104151126</v>
      </c>
      <c r="B187" s="93">
        <v>8110</v>
      </c>
      <c r="C187" s="94">
        <v>4151</v>
      </c>
      <c r="D187" s="95">
        <v>1</v>
      </c>
      <c r="E187" s="95">
        <v>2</v>
      </c>
      <c r="F187" s="95">
        <v>6</v>
      </c>
      <c r="G187" s="96" t="s">
        <v>102</v>
      </c>
      <c r="H187" s="97"/>
      <c r="I187" s="97"/>
      <c r="J187" s="97">
        <f t="shared" si="68"/>
        <v>0</v>
      </c>
      <c r="K187" s="97"/>
      <c r="L187" s="97"/>
      <c r="M187" s="98">
        <f t="shared" si="69"/>
        <v>0</v>
      </c>
      <c r="N187" s="99">
        <f t="shared" si="75"/>
        <v>0</v>
      </c>
      <c r="P187" s="56"/>
      <c r="Q187" s="56"/>
      <c r="R187" s="56"/>
      <c r="S187" s="56"/>
      <c r="T187" s="56"/>
      <c r="U187" s="56"/>
      <c r="V187" s="56"/>
      <c r="W187" s="56"/>
    </row>
    <row r="188" spans="1:23" s="64" customFormat="1" ht="27">
      <c r="A188" s="48" t="str">
        <f t="shared" si="66"/>
        <v>81104151127</v>
      </c>
      <c r="B188" s="93">
        <v>8110</v>
      </c>
      <c r="C188" s="94">
        <v>4151</v>
      </c>
      <c r="D188" s="95">
        <v>1</v>
      </c>
      <c r="E188" s="95">
        <v>2</v>
      </c>
      <c r="F188" s="95">
        <v>7</v>
      </c>
      <c r="G188" s="96" t="s">
        <v>103</v>
      </c>
      <c r="H188" s="97"/>
      <c r="I188" s="97"/>
      <c r="J188" s="97">
        <f t="shared" si="68"/>
        <v>0</v>
      </c>
      <c r="K188" s="97"/>
      <c r="L188" s="97"/>
      <c r="M188" s="98">
        <f t="shared" si="69"/>
        <v>0</v>
      </c>
      <c r="N188" s="99">
        <f t="shared" si="75"/>
        <v>0</v>
      </c>
      <c r="P188" s="56"/>
      <c r="Q188" s="56"/>
      <c r="R188" s="56"/>
      <c r="S188" s="56"/>
      <c r="T188" s="56"/>
      <c r="U188" s="56"/>
      <c r="V188" s="56"/>
      <c r="W188" s="56"/>
    </row>
    <row r="189" spans="1:23" s="64" customFormat="1" ht="27">
      <c r="A189" s="48" t="str">
        <f t="shared" si="66"/>
        <v>81104151128</v>
      </c>
      <c r="B189" s="93">
        <v>8110</v>
      </c>
      <c r="C189" s="94">
        <v>4151</v>
      </c>
      <c r="D189" s="95">
        <v>1</v>
      </c>
      <c r="E189" s="95">
        <v>2</v>
      </c>
      <c r="F189" s="95">
        <v>8</v>
      </c>
      <c r="G189" s="96" t="s">
        <v>104</v>
      </c>
      <c r="H189" s="97"/>
      <c r="I189" s="97"/>
      <c r="J189" s="97">
        <f t="shared" si="68"/>
        <v>0</v>
      </c>
      <c r="K189" s="97"/>
      <c r="L189" s="97"/>
      <c r="M189" s="98">
        <f t="shared" si="69"/>
        <v>0</v>
      </c>
      <c r="N189" s="99">
        <f t="shared" si="75"/>
        <v>0</v>
      </c>
      <c r="P189" s="56"/>
      <c r="Q189" s="56"/>
      <c r="R189" s="56"/>
      <c r="S189" s="56"/>
      <c r="T189" s="56"/>
      <c r="U189" s="56"/>
      <c r="V189" s="56"/>
      <c r="W189" s="56"/>
    </row>
    <row r="190" spans="1:23" s="64" customFormat="1" ht="27">
      <c r="A190" s="48" t="str">
        <f t="shared" si="66"/>
        <v>81104154</v>
      </c>
      <c r="B190" s="72">
        <v>8110</v>
      </c>
      <c r="C190" s="73">
        <v>4154</v>
      </c>
      <c r="D190" s="74"/>
      <c r="E190" s="74"/>
      <c r="F190" s="74"/>
      <c r="G190" s="75" t="s">
        <v>105</v>
      </c>
      <c r="H190" s="76">
        <f>+H191</f>
        <v>0</v>
      </c>
      <c r="I190" s="76">
        <f>+I191</f>
        <v>0</v>
      </c>
      <c r="J190" s="76">
        <f t="shared" si="68"/>
        <v>0</v>
      </c>
      <c r="K190" s="76">
        <f t="shared" ref="K190:L190" si="93">+K191</f>
        <v>0</v>
      </c>
      <c r="L190" s="76">
        <f t="shared" si="93"/>
        <v>0</v>
      </c>
      <c r="M190" s="77">
        <f t="shared" si="69"/>
        <v>0</v>
      </c>
      <c r="N190" s="78">
        <f t="shared" si="75"/>
        <v>0</v>
      </c>
      <c r="P190" s="56"/>
      <c r="Q190" s="56"/>
      <c r="R190" s="56"/>
      <c r="S190" s="56"/>
      <c r="T190" s="56"/>
      <c r="U190" s="56"/>
      <c r="V190" s="56"/>
      <c r="W190" s="56"/>
    </row>
    <row r="191" spans="1:23" s="64" customFormat="1" ht="27">
      <c r="A191" s="48" t="str">
        <f t="shared" si="66"/>
        <v>811041541</v>
      </c>
      <c r="B191" s="79">
        <v>8110</v>
      </c>
      <c r="C191" s="80">
        <v>4154</v>
      </c>
      <c r="D191" s="81">
        <v>1</v>
      </c>
      <c r="E191" s="81"/>
      <c r="F191" s="81"/>
      <c r="G191" s="82" t="s">
        <v>105</v>
      </c>
      <c r="H191" s="83">
        <f>H192</f>
        <v>0</v>
      </c>
      <c r="I191" s="83">
        <f>I192</f>
        <v>0</v>
      </c>
      <c r="J191" s="83">
        <f t="shared" si="68"/>
        <v>0</v>
      </c>
      <c r="K191" s="83">
        <f t="shared" ref="K191:L192" si="94">K192</f>
        <v>0</v>
      </c>
      <c r="L191" s="83">
        <f t="shared" si="94"/>
        <v>0</v>
      </c>
      <c r="M191" s="84">
        <f t="shared" si="69"/>
        <v>0</v>
      </c>
      <c r="N191" s="85">
        <f t="shared" si="75"/>
        <v>0</v>
      </c>
      <c r="P191" s="56"/>
      <c r="Q191" s="56"/>
      <c r="R191" s="56"/>
      <c r="S191" s="56"/>
      <c r="T191" s="56"/>
      <c r="U191" s="56"/>
      <c r="V191" s="56"/>
      <c r="W191" s="56"/>
    </row>
    <row r="192" spans="1:23" s="64" customFormat="1" ht="18">
      <c r="A192" s="48" t="str">
        <f t="shared" si="66"/>
        <v>8110415411</v>
      </c>
      <c r="B192" s="86">
        <v>8110</v>
      </c>
      <c r="C192" s="87">
        <v>4154</v>
      </c>
      <c r="D192" s="88">
        <v>1</v>
      </c>
      <c r="E192" s="88">
        <v>1</v>
      </c>
      <c r="F192" s="88"/>
      <c r="G192" s="89" t="s">
        <v>105</v>
      </c>
      <c r="H192" s="90">
        <f>H193</f>
        <v>0</v>
      </c>
      <c r="I192" s="90">
        <f>I193</f>
        <v>0</v>
      </c>
      <c r="J192" s="90">
        <f t="shared" si="68"/>
        <v>0</v>
      </c>
      <c r="K192" s="90">
        <f t="shared" si="94"/>
        <v>0</v>
      </c>
      <c r="L192" s="90">
        <f t="shared" si="94"/>
        <v>0</v>
      </c>
      <c r="M192" s="91">
        <f t="shared" si="69"/>
        <v>0</v>
      </c>
      <c r="N192" s="92">
        <f t="shared" si="75"/>
        <v>0</v>
      </c>
      <c r="P192" s="56"/>
      <c r="Q192" s="56"/>
      <c r="R192" s="56"/>
      <c r="S192" s="56"/>
      <c r="T192" s="56"/>
      <c r="U192" s="56"/>
      <c r="V192" s="56"/>
      <c r="W192" s="56"/>
    </row>
    <row r="193" spans="1:23" s="64" customFormat="1" ht="18">
      <c r="A193" s="48" t="str">
        <f t="shared" si="66"/>
        <v>81104151111</v>
      </c>
      <c r="B193" s="93">
        <v>8110</v>
      </c>
      <c r="C193" s="94">
        <v>4151</v>
      </c>
      <c r="D193" s="95">
        <v>1</v>
      </c>
      <c r="E193" s="95">
        <v>1</v>
      </c>
      <c r="F193" s="95">
        <v>1</v>
      </c>
      <c r="G193" s="96" t="s">
        <v>105</v>
      </c>
      <c r="H193" s="97"/>
      <c r="I193" s="97"/>
      <c r="J193" s="97">
        <f t="shared" si="68"/>
        <v>0</v>
      </c>
      <c r="K193" s="97"/>
      <c r="L193" s="97"/>
      <c r="M193" s="98">
        <f t="shared" si="69"/>
        <v>0</v>
      </c>
      <c r="N193" s="99">
        <f t="shared" si="75"/>
        <v>0</v>
      </c>
      <c r="P193" s="56"/>
      <c r="Q193" s="56"/>
      <c r="R193" s="56"/>
      <c r="S193" s="56"/>
      <c r="T193" s="56"/>
      <c r="U193" s="56"/>
      <c r="V193" s="56"/>
      <c r="W193" s="56"/>
    </row>
    <row r="194" spans="1:23" s="64" customFormat="1" ht="19.5" customHeight="1">
      <c r="A194" s="48" t="str">
        <f t="shared" si="66"/>
        <v>Subtotal (12)</v>
      </c>
      <c r="B194" s="104" t="s">
        <v>36</v>
      </c>
      <c r="C194" s="116"/>
      <c r="D194" s="106"/>
      <c r="E194" s="106"/>
      <c r="F194" s="106"/>
      <c r="G194" s="96"/>
      <c r="H194" s="107">
        <f>+H176+H190</f>
        <v>0</v>
      </c>
      <c r="I194" s="107">
        <f>+I176+I190</f>
        <v>0</v>
      </c>
      <c r="J194" s="107">
        <f t="shared" si="68"/>
        <v>0</v>
      </c>
      <c r="K194" s="107">
        <f t="shared" ref="K194:L194" si="95">+K176+K190</f>
        <v>0</v>
      </c>
      <c r="L194" s="107">
        <f t="shared" si="95"/>
        <v>0</v>
      </c>
      <c r="M194" s="108">
        <f t="shared" si="69"/>
        <v>0</v>
      </c>
      <c r="N194" s="109">
        <f t="shared" si="75"/>
        <v>0</v>
      </c>
      <c r="P194" s="56"/>
      <c r="Q194" s="56"/>
      <c r="R194" s="56"/>
      <c r="S194" s="56"/>
      <c r="T194" s="56"/>
      <c r="U194" s="56"/>
      <c r="V194" s="56"/>
      <c r="W194" s="56"/>
    </row>
    <row r="195" spans="1:23" s="64" customFormat="1">
      <c r="A195" s="48" t="str">
        <f t="shared" si="66"/>
        <v>81104160</v>
      </c>
      <c r="B195" s="65">
        <v>8110</v>
      </c>
      <c r="C195" s="66">
        <v>4160</v>
      </c>
      <c r="D195" s="67"/>
      <c r="E195" s="67"/>
      <c r="F195" s="67"/>
      <c r="G195" s="68" t="s">
        <v>106</v>
      </c>
      <c r="H195" s="69">
        <f>+H196+H200+H205+H209+H213+H217+H224</f>
        <v>0</v>
      </c>
      <c r="I195" s="69">
        <f>+I196+I200+I205+I209+I213+I217+I224</f>
        <v>0</v>
      </c>
      <c r="J195" s="69">
        <f t="shared" si="68"/>
        <v>0</v>
      </c>
      <c r="K195" s="69">
        <f t="shared" ref="K195:L195" si="96">+K196+K200+K205+K209+K213+K217+K224</f>
        <v>0</v>
      </c>
      <c r="L195" s="69">
        <f t="shared" si="96"/>
        <v>0</v>
      </c>
      <c r="M195" s="70">
        <f t="shared" si="69"/>
        <v>0</v>
      </c>
      <c r="N195" s="71">
        <f t="shared" si="75"/>
        <v>0</v>
      </c>
      <c r="P195" s="56"/>
      <c r="Q195" s="56"/>
      <c r="R195" s="56"/>
      <c r="S195" s="56"/>
      <c r="T195" s="56"/>
      <c r="U195" s="56"/>
      <c r="V195" s="56"/>
      <c r="W195" s="56"/>
    </row>
    <row r="196" spans="1:23" s="64" customFormat="1">
      <c r="A196" s="48" t="str">
        <f t="shared" si="66"/>
        <v>81104162</v>
      </c>
      <c r="B196" s="72">
        <v>8110</v>
      </c>
      <c r="C196" s="73">
        <v>4162</v>
      </c>
      <c r="D196" s="74"/>
      <c r="E196" s="74"/>
      <c r="F196" s="74"/>
      <c r="G196" s="75" t="s">
        <v>27</v>
      </c>
      <c r="H196" s="76">
        <f t="shared" ref="H196:I198" si="97">SUM(H197)</f>
        <v>0</v>
      </c>
      <c r="I196" s="76">
        <f t="shared" si="97"/>
        <v>0</v>
      </c>
      <c r="J196" s="76">
        <f t="shared" si="68"/>
        <v>0</v>
      </c>
      <c r="K196" s="76">
        <f t="shared" ref="K196:L198" si="98">SUM(K197)</f>
        <v>0</v>
      </c>
      <c r="L196" s="76">
        <f t="shared" si="98"/>
        <v>0</v>
      </c>
      <c r="M196" s="77">
        <f t="shared" si="69"/>
        <v>0</v>
      </c>
      <c r="N196" s="78">
        <f t="shared" si="75"/>
        <v>0</v>
      </c>
      <c r="P196" s="56"/>
      <c r="Q196" s="56"/>
      <c r="R196" s="56"/>
      <c r="S196" s="56"/>
      <c r="T196" s="56"/>
      <c r="U196" s="56"/>
      <c r="V196" s="56"/>
      <c r="W196" s="56"/>
    </row>
    <row r="197" spans="1:23" s="64" customFormat="1">
      <c r="A197" s="48" t="str">
        <f t="shared" si="66"/>
        <v>811041621</v>
      </c>
      <c r="B197" s="79">
        <v>8110</v>
      </c>
      <c r="C197" s="80">
        <v>4162</v>
      </c>
      <c r="D197" s="81">
        <v>1</v>
      </c>
      <c r="E197" s="81"/>
      <c r="F197" s="81"/>
      <c r="G197" s="82" t="s">
        <v>27</v>
      </c>
      <c r="H197" s="83">
        <f t="shared" si="97"/>
        <v>0</v>
      </c>
      <c r="I197" s="83">
        <f t="shared" si="97"/>
        <v>0</v>
      </c>
      <c r="J197" s="83">
        <f t="shared" si="68"/>
        <v>0</v>
      </c>
      <c r="K197" s="83">
        <f t="shared" si="98"/>
        <v>0</v>
      </c>
      <c r="L197" s="83">
        <f t="shared" si="98"/>
        <v>0</v>
      </c>
      <c r="M197" s="84">
        <f t="shared" si="69"/>
        <v>0</v>
      </c>
      <c r="N197" s="85">
        <f t="shared" si="75"/>
        <v>0</v>
      </c>
      <c r="P197" s="56"/>
      <c r="Q197" s="56"/>
      <c r="R197" s="56"/>
      <c r="S197" s="56"/>
      <c r="T197" s="56"/>
      <c r="U197" s="56"/>
      <c r="V197" s="56"/>
      <c r="W197" s="56"/>
    </row>
    <row r="198" spans="1:23" s="64" customFormat="1">
      <c r="A198" s="48" t="str">
        <f t="shared" si="66"/>
        <v>8110416211</v>
      </c>
      <c r="B198" s="86">
        <v>8110</v>
      </c>
      <c r="C198" s="87">
        <v>4162</v>
      </c>
      <c r="D198" s="88">
        <v>1</v>
      </c>
      <c r="E198" s="88">
        <v>1</v>
      </c>
      <c r="F198" s="88"/>
      <c r="G198" s="89" t="s">
        <v>27</v>
      </c>
      <c r="H198" s="90">
        <f t="shared" si="97"/>
        <v>0</v>
      </c>
      <c r="I198" s="90">
        <f t="shared" si="97"/>
        <v>0</v>
      </c>
      <c r="J198" s="90">
        <f t="shared" si="68"/>
        <v>0</v>
      </c>
      <c r="K198" s="90">
        <f t="shared" si="98"/>
        <v>0</v>
      </c>
      <c r="L198" s="90">
        <f t="shared" si="98"/>
        <v>0</v>
      </c>
      <c r="M198" s="91">
        <f t="shared" si="69"/>
        <v>0</v>
      </c>
      <c r="N198" s="92">
        <f t="shared" si="75"/>
        <v>0</v>
      </c>
      <c r="P198" s="56"/>
      <c r="Q198" s="56"/>
      <c r="R198" s="56"/>
      <c r="S198" s="56"/>
      <c r="T198" s="56"/>
      <c r="U198" s="56"/>
      <c r="V198" s="56"/>
      <c r="W198" s="56"/>
    </row>
    <row r="199" spans="1:23" s="64" customFormat="1">
      <c r="A199" s="48" t="str">
        <f t="shared" si="66"/>
        <v>81104162111</v>
      </c>
      <c r="B199" s="93">
        <v>8110</v>
      </c>
      <c r="C199" s="94">
        <v>4162</v>
      </c>
      <c r="D199" s="95">
        <v>1</v>
      </c>
      <c r="E199" s="95">
        <v>1</v>
      </c>
      <c r="F199" s="95">
        <v>1</v>
      </c>
      <c r="G199" s="96" t="s">
        <v>107</v>
      </c>
      <c r="H199" s="97"/>
      <c r="I199" s="97"/>
      <c r="J199" s="97">
        <f t="shared" si="68"/>
        <v>0</v>
      </c>
      <c r="K199" s="97"/>
      <c r="L199" s="97"/>
      <c r="M199" s="98">
        <f t="shared" si="69"/>
        <v>0</v>
      </c>
      <c r="N199" s="99">
        <f t="shared" si="75"/>
        <v>0</v>
      </c>
      <c r="P199" s="56"/>
      <c r="Q199" s="56"/>
      <c r="R199" s="56"/>
      <c r="S199" s="56"/>
      <c r="T199" s="56"/>
      <c r="U199" s="56"/>
      <c r="V199" s="56"/>
      <c r="W199" s="56"/>
    </row>
    <row r="200" spans="1:23" s="64" customFormat="1">
      <c r="A200" s="48" t="str">
        <f t="shared" si="66"/>
        <v>81104163</v>
      </c>
      <c r="B200" s="72">
        <v>8110</v>
      </c>
      <c r="C200" s="73">
        <v>4163</v>
      </c>
      <c r="D200" s="74"/>
      <c r="E200" s="74"/>
      <c r="F200" s="74"/>
      <c r="G200" s="75" t="s">
        <v>108</v>
      </c>
      <c r="H200" s="76">
        <f>SUM(H201)</f>
        <v>0</v>
      </c>
      <c r="I200" s="76">
        <f>SUM(I201)</f>
        <v>0</v>
      </c>
      <c r="J200" s="76">
        <f t="shared" si="68"/>
        <v>0</v>
      </c>
      <c r="K200" s="76">
        <f t="shared" ref="K200:L201" si="99">SUM(K201)</f>
        <v>0</v>
      </c>
      <c r="L200" s="76">
        <f t="shared" si="99"/>
        <v>0</v>
      </c>
      <c r="M200" s="77">
        <f t="shared" si="69"/>
        <v>0</v>
      </c>
      <c r="N200" s="78">
        <f t="shared" si="75"/>
        <v>0</v>
      </c>
      <c r="P200" s="56"/>
      <c r="Q200" s="56"/>
      <c r="R200" s="56"/>
      <c r="S200" s="56"/>
      <c r="T200" s="56"/>
      <c r="U200" s="56"/>
      <c r="V200" s="56"/>
      <c r="W200" s="56"/>
    </row>
    <row r="201" spans="1:23" s="64" customFormat="1">
      <c r="A201" s="48" t="str">
        <f t="shared" si="66"/>
        <v>811041631</v>
      </c>
      <c r="B201" s="79">
        <v>8110</v>
      </c>
      <c r="C201" s="80">
        <v>4163</v>
      </c>
      <c r="D201" s="81">
        <v>1</v>
      </c>
      <c r="E201" s="81"/>
      <c r="F201" s="81"/>
      <c r="G201" s="82" t="s">
        <v>108</v>
      </c>
      <c r="H201" s="83">
        <f>SUM(H202)</f>
        <v>0</v>
      </c>
      <c r="I201" s="83">
        <f>SUM(I202)</f>
        <v>0</v>
      </c>
      <c r="J201" s="83">
        <f t="shared" si="68"/>
        <v>0</v>
      </c>
      <c r="K201" s="83">
        <f t="shared" si="99"/>
        <v>0</v>
      </c>
      <c r="L201" s="83">
        <f t="shared" si="99"/>
        <v>0</v>
      </c>
      <c r="M201" s="84">
        <f t="shared" si="69"/>
        <v>0</v>
      </c>
      <c r="N201" s="85">
        <f t="shared" si="75"/>
        <v>0</v>
      </c>
      <c r="P201" s="56"/>
      <c r="Q201" s="56"/>
      <c r="R201" s="56"/>
      <c r="S201" s="56"/>
      <c r="T201" s="56"/>
      <c r="U201" s="56"/>
      <c r="V201" s="56"/>
      <c r="W201" s="56"/>
    </row>
    <row r="202" spans="1:23" s="64" customFormat="1">
      <c r="A202" s="48" t="str">
        <f t="shared" si="66"/>
        <v>8110416311</v>
      </c>
      <c r="B202" s="86">
        <v>8110</v>
      </c>
      <c r="C202" s="87">
        <v>4163</v>
      </c>
      <c r="D202" s="88">
        <v>1</v>
      </c>
      <c r="E202" s="88">
        <v>1</v>
      </c>
      <c r="F202" s="88"/>
      <c r="G202" s="89" t="s">
        <v>108</v>
      </c>
      <c r="H202" s="90">
        <f>SUM(H203:H204)</f>
        <v>0</v>
      </c>
      <c r="I202" s="90">
        <f>SUM(I203:I204)</f>
        <v>0</v>
      </c>
      <c r="J202" s="90">
        <f t="shared" si="68"/>
        <v>0</v>
      </c>
      <c r="K202" s="90">
        <f t="shared" ref="K202:L202" si="100">SUM(K203:K204)</f>
        <v>0</v>
      </c>
      <c r="L202" s="90">
        <f t="shared" si="100"/>
        <v>0</v>
      </c>
      <c r="M202" s="91">
        <f t="shared" si="69"/>
        <v>0</v>
      </c>
      <c r="N202" s="92">
        <f t="shared" si="75"/>
        <v>0</v>
      </c>
      <c r="P202" s="56"/>
      <c r="Q202" s="56"/>
      <c r="R202" s="56"/>
      <c r="S202" s="56"/>
      <c r="T202" s="56"/>
      <c r="U202" s="56"/>
      <c r="V202" s="56"/>
      <c r="W202" s="56"/>
    </row>
    <row r="203" spans="1:23" s="64" customFormat="1">
      <c r="A203" s="48" t="str">
        <f t="shared" si="66"/>
        <v>81104163111</v>
      </c>
      <c r="B203" s="93">
        <v>8110</v>
      </c>
      <c r="C203" s="94">
        <v>4163</v>
      </c>
      <c r="D203" s="95">
        <v>1</v>
      </c>
      <c r="E203" s="95">
        <v>1</v>
      </c>
      <c r="F203" s="95">
        <v>1</v>
      </c>
      <c r="G203" s="96" t="s">
        <v>109</v>
      </c>
      <c r="H203" s="97"/>
      <c r="I203" s="97"/>
      <c r="J203" s="97">
        <f t="shared" si="68"/>
        <v>0</v>
      </c>
      <c r="K203" s="97"/>
      <c r="L203" s="97"/>
      <c r="M203" s="98">
        <f t="shared" si="69"/>
        <v>0</v>
      </c>
      <c r="N203" s="99">
        <f t="shared" si="75"/>
        <v>0</v>
      </c>
      <c r="P203" s="56"/>
      <c r="Q203" s="56"/>
      <c r="R203" s="56"/>
      <c r="S203" s="56"/>
      <c r="T203" s="56"/>
      <c r="U203" s="56"/>
      <c r="V203" s="56"/>
      <c r="W203" s="56"/>
    </row>
    <row r="204" spans="1:23" s="64" customFormat="1">
      <c r="A204" s="48" t="str">
        <f t="shared" si="66"/>
        <v>81104163112</v>
      </c>
      <c r="B204" s="93">
        <v>8110</v>
      </c>
      <c r="C204" s="94">
        <v>4163</v>
      </c>
      <c r="D204" s="95">
        <v>1</v>
      </c>
      <c r="E204" s="95">
        <v>1</v>
      </c>
      <c r="F204" s="95">
        <v>2</v>
      </c>
      <c r="G204" s="96" t="s">
        <v>110</v>
      </c>
      <c r="H204" s="97"/>
      <c r="I204" s="97"/>
      <c r="J204" s="97">
        <f t="shared" si="68"/>
        <v>0</v>
      </c>
      <c r="K204" s="97"/>
      <c r="L204" s="97"/>
      <c r="M204" s="98">
        <f t="shared" si="69"/>
        <v>0</v>
      </c>
      <c r="N204" s="99">
        <f t="shared" si="75"/>
        <v>0</v>
      </c>
      <c r="P204" s="56"/>
      <c r="Q204" s="56"/>
      <c r="R204" s="56"/>
      <c r="S204" s="56"/>
      <c r="T204" s="56"/>
      <c r="U204" s="56"/>
      <c r="V204" s="56"/>
      <c r="W204" s="56"/>
    </row>
    <row r="205" spans="1:23" s="64" customFormat="1">
      <c r="A205" s="48" t="str">
        <f t="shared" ref="A205:A268" si="101">B205&amp;C205&amp;D205&amp;E205&amp;F205</f>
        <v>81104164</v>
      </c>
      <c r="B205" s="72">
        <v>8110</v>
      </c>
      <c r="C205" s="73">
        <v>4164</v>
      </c>
      <c r="D205" s="74"/>
      <c r="E205" s="74"/>
      <c r="F205" s="74"/>
      <c r="G205" s="75" t="s">
        <v>111</v>
      </c>
      <c r="H205" s="76">
        <f t="shared" ref="H205:I207" si="102">SUM(H206)</f>
        <v>0</v>
      </c>
      <c r="I205" s="76">
        <f t="shared" si="102"/>
        <v>0</v>
      </c>
      <c r="J205" s="76">
        <f t="shared" si="68"/>
        <v>0</v>
      </c>
      <c r="K205" s="76">
        <f t="shared" ref="K205:L207" si="103">SUM(K206)</f>
        <v>0</v>
      </c>
      <c r="L205" s="76">
        <f t="shared" si="103"/>
        <v>0</v>
      </c>
      <c r="M205" s="77">
        <f t="shared" si="69"/>
        <v>0</v>
      </c>
      <c r="N205" s="78">
        <f t="shared" si="75"/>
        <v>0</v>
      </c>
      <c r="P205" s="56"/>
      <c r="Q205" s="56"/>
      <c r="R205" s="56"/>
      <c r="S205" s="56"/>
      <c r="T205" s="56"/>
      <c r="U205" s="56"/>
      <c r="V205" s="56"/>
      <c r="W205" s="56"/>
    </row>
    <row r="206" spans="1:23" s="64" customFormat="1">
      <c r="A206" s="48" t="str">
        <f t="shared" si="101"/>
        <v>811041641</v>
      </c>
      <c r="B206" s="79">
        <v>8110</v>
      </c>
      <c r="C206" s="80">
        <v>4164</v>
      </c>
      <c r="D206" s="81">
        <v>1</v>
      </c>
      <c r="E206" s="81"/>
      <c r="F206" s="81"/>
      <c r="G206" s="82" t="s">
        <v>111</v>
      </c>
      <c r="H206" s="83">
        <f t="shared" si="102"/>
        <v>0</v>
      </c>
      <c r="I206" s="83">
        <f t="shared" si="102"/>
        <v>0</v>
      </c>
      <c r="J206" s="83">
        <f t="shared" ref="J206:J269" si="104">H206+I206</f>
        <v>0</v>
      </c>
      <c r="K206" s="83">
        <f t="shared" si="103"/>
        <v>0</v>
      </c>
      <c r="L206" s="83">
        <f t="shared" si="103"/>
        <v>0</v>
      </c>
      <c r="M206" s="84">
        <f t="shared" ref="M206:M269" si="105">IFERROR(L206/J206*100,0)</f>
        <v>0</v>
      </c>
      <c r="N206" s="85">
        <f t="shared" si="75"/>
        <v>0</v>
      </c>
      <c r="P206" s="56"/>
      <c r="Q206" s="56"/>
      <c r="R206" s="56"/>
      <c r="S206" s="56"/>
      <c r="T206" s="56"/>
      <c r="U206" s="56"/>
      <c r="V206" s="56"/>
      <c r="W206" s="56"/>
    </row>
    <row r="207" spans="1:23" s="64" customFormat="1">
      <c r="A207" s="48" t="str">
        <f t="shared" si="101"/>
        <v>8110416411</v>
      </c>
      <c r="B207" s="86">
        <v>8110</v>
      </c>
      <c r="C207" s="87">
        <v>4164</v>
      </c>
      <c r="D207" s="88">
        <v>1</v>
      </c>
      <c r="E207" s="88">
        <v>1</v>
      </c>
      <c r="F207" s="88"/>
      <c r="G207" s="89" t="s">
        <v>111</v>
      </c>
      <c r="H207" s="90">
        <f t="shared" si="102"/>
        <v>0</v>
      </c>
      <c r="I207" s="90">
        <f t="shared" si="102"/>
        <v>0</v>
      </c>
      <c r="J207" s="90">
        <f t="shared" si="104"/>
        <v>0</v>
      </c>
      <c r="K207" s="90">
        <f t="shared" si="103"/>
        <v>0</v>
      </c>
      <c r="L207" s="90">
        <f t="shared" si="103"/>
        <v>0</v>
      </c>
      <c r="M207" s="91">
        <f t="shared" si="105"/>
        <v>0</v>
      </c>
      <c r="N207" s="92">
        <f t="shared" si="75"/>
        <v>0</v>
      </c>
      <c r="P207" s="56"/>
      <c r="Q207" s="56"/>
      <c r="R207" s="56"/>
      <c r="S207" s="56"/>
      <c r="T207" s="56"/>
      <c r="U207" s="56"/>
      <c r="V207" s="56"/>
      <c r="W207" s="56"/>
    </row>
    <row r="208" spans="1:23" s="64" customFormat="1">
      <c r="A208" s="48" t="str">
        <f t="shared" si="101"/>
        <v>81104164111</v>
      </c>
      <c r="B208" s="93">
        <v>8110</v>
      </c>
      <c r="C208" s="94">
        <v>4164</v>
      </c>
      <c r="D208" s="95">
        <v>1</v>
      </c>
      <c r="E208" s="95">
        <v>1</v>
      </c>
      <c r="F208" s="95">
        <v>1</v>
      </c>
      <c r="G208" s="96" t="s">
        <v>111</v>
      </c>
      <c r="H208" s="97"/>
      <c r="I208" s="97"/>
      <c r="J208" s="97">
        <f t="shared" si="104"/>
        <v>0</v>
      </c>
      <c r="K208" s="97"/>
      <c r="L208" s="97"/>
      <c r="M208" s="98">
        <f t="shared" si="105"/>
        <v>0</v>
      </c>
      <c r="N208" s="99">
        <f t="shared" si="75"/>
        <v>0</v>
      </c>
      <c r="P208" s="56"/>
      <c r="Q208" s="56"/>
      <c r="R208" s="56"/>
      <c r="S208" s="56"/>
      <c r="T208" s="56"/>
      <c r="U208" s="56"/>
      <c r="V208" s="56"/>
      <c r="W208" s="56"/>
    </row>
    <row r="209" spans="1:23" s="64" customFormat="1">
      <c r="A209" s="48" t="str">
        <f t="shared" si="101"/>
        <v>81104165</v>
      </c>
      <c r="B209" s="72">
        <v>8110</v>
      </c>
      <c r="C209" s="73">
        <v>4165</v>
      </c>
      <c r="D209" s="74"/>
      <c r="E209" s="74"/>
      <c r="F209" s="74"/>
      <c r="G209" s="75" t="s">
        <v>112</v>
      </c>
      <c r="H209" s="76">
        <f>SUM(H210)</f>
        <v>0</v>
      </c>
      <c r="I209" s="76">
        <f>SUM(I210)</f>
        <v>0</v>
      </c>
      <c r="J209" s="76">
        <f t="shared" si="104"/>
        <v>0</v>
      </c>
      <c r="K209" s="76">
        <f t="shared" ref="K209:L210" si="106">SUM(K210)</f>
        <v>0</v>
      </c>
      <c r="L209" s="76">
        <f t="shared" si="106"/>
        <v>0</v>
      </c>
      <c r="M209" s="77">
        <f t="shared" si="105"/>
        <v>0</v>
      </c>
      <c r="N209" s="78">
        <f t="shared" si="75"/>
        <v>0</v>
      </c>
      <c r="P209" s="56"/>
      <c r="Q209" s="56"/>
      <c r="R209" s="56"/>
      <c r="S209" s="56"/>
      <c r="T209" s="56"/>
      <c r="U209" s="56"/>
      <c r="V209" s="56"/>
      <c r="W209" s="56"/>
    </row>
    <row r="210" spans="1:23" s="64" customFormat="1">
      <c r="A210" s="48" t="str">
        <f t="shared" si="101"/>
        <v>811041651</v>
      </c>
      <c r="B210" s="79">
        <v>8110</v>
      </c>
      <c r="C210" s="80">
        <v>4165</v>
      </c>
      <c r="D210" s="81">
        <v>1</v>
      </c>
      <c r="E210" s="81"/>
      <c r="F210" s="81"/>
      <c r="G210" s="82" t="s">
        <v>112</v>
      </c>
      <c r="H210" s="83">
        <f>SUM(H211)</f>
        <v>0</v>
      </c>
      <c r="I210" s="83">
        <f>SUM(I211)</f>
        <v>0</v>
      </c>
      <c r="J210" s="83">
        <f t="shared" si="104"/>
        <v>0</v>
      </c>
      <c r="K210" s="83">
        <f t="shared" si="106"/>
        <v>0</v>
      </c>
      <c r="L210" s="83">
        <f t="shared" si="106"/>
        <v>0</v>
      </c>
      <c r="M210" s="84">
        <f t="shared" si="105"/>
        <v>0</v>
      </c>
      <c r="N210" s="85">
        <f t="shared" si="75"/>
        <v>0</v>
      </c>
      <c r="P210" s="56"/>
      <c r="Q210" s="56"/>
      <c r="R210" s="56"/>
      <c r="S210" s="56"/>
      <c r="T210" s="56"/>
      <c r="U210" s="56"/>
      <c r="V210" s="56"/>
      <c r="W210" s="56"/>
    </row>
    <row r="211" spans="1:23" s="64" customFormat="1">
      <c r="A211" s="48" t="str">
        <f t="shared" si="101"/>
        <v>8110416511</v>
      </c>
      <c r="B211" s="86">
        <v>8110</v>
      </c>
      <c r="C211" s="87">
        <v>4165</v>
      </c>
      <c r="D211" s="88">
        <v>1</v>
      </c>
      <c r="E211" s="88">
        <v>1</v>
      </c>
      <c r="F211" s="88"/>
      <c r="G211" s="89" t="s">
        <v>112</v>
      </c>
      <c r="H211" s="90">
        <f>H212</f>
        <v>0</v>
      </c>
      <c r="I211" s="90">
        <f>I212</f>
        <v>0</v>
      </c>
      <c r="J211" s="90">
        <f t="shared" si="104"/>
        <v>0</v>
      </c>
      <c r="K211" s="90">
        <f t="shared" ref="K211:L211" si="107">K212</f>
        <v>0</v>
      </c>
      <c r="L211" s="90">
        <f t="shared" si="107"/>
        <v>0</v>
      </c>
      <c r="M211" s="91">
        <f t="shared" si="105"/>
        <v>0</v>
      </c>
      <c r="N211" s="92">
        <f t="shared" si="75"/>
        <v>0</v>
      </c>
      <c r="P211" s="56"/>
      <c r="Q211" s="56"/>
      <c r="R211" s="56"/>
      <c r="S211" s="56"/>
      <c r="T211" s="56"/>
      <c r="U211" s="56"/>
      <c r="V211" s="56"/>
      <c r="W211" s="56"/>
    </row>
    <row r="212" spans="1:23" s="64" customFormat="1">
      <c r="A212" s="48" t="str">
        <f t="shared" si="101"/>
        <v>81104165111</v>
      </c>
      <c r="B212" s="93">
        <v>8110</v>
      </c>
      <c r="C212" s="94">
        <v>4165</v>
      </c>
      <c r="D212" s="95">
        <v>1</v>
      </c>
      <c r="E212" s="95">
        <v>1</v>
      </c>
      <c r="F212" s="95">
        <v>1</v>
      </c>
      <c r="G212" s="96" t="s">
        <v>112</v>
      </c>
      <c r="H212" s="97"/>
      <c r="I212" s="97"/>
      <c r="J212" s="97">
        <f t="shared" si="104"/>
        <v>0</v>
      </c>
      <c r="K212" s="97"/>
      <c r="L212" s="97"/>
      <c r="M212" s="98">
        <f t="shared" si="105"/>
        <v>0</v>
      </c>
      <c r="N212" s="99">
        <f t="shared" si="75"/>
        <v>0</v>
      </c>
      <c r="P212" s="56"/>
      <c r="Q212" s="56"/>
      <c r="R212" s="56"/>
      <c r="S212" s="56"/>
      <c r="T212" s="56"/>
      <c r="U212" s="56"/>
      <c r="V212" s="56"/>
      <c r="W212" s="56"/>
    </row>
    <row r="213" spans="1:23" s="64" customFormat="1" ht="27">
      <c r="A213" s="48" t="str">
        <f t="shared" si="101"/>
        <v>81104166</v>
      </c>
      <c r="B213" s="72">
        <v>8110</v>
      </c>
      <c r="C213" s="73">
        <v>4166</v>
      </c>
      <c r="D213" s="74"/>
      <c r="E213" s="74"/>
      <c r="F213" s="74"/>
      <c r="G213" s="75" t="s">
        <v>113</v>
      </c>
      <c r="H213" s="76">
        <f t="shared" ref="H213:I215" si="108">SUM(H214)</f>
        <v>0</v>
      </c>
      <c r="I213" s="76">
        <f t="shared" si="108"/>
        <v>0</v>
      </c>
      <c r="J213" s="76">
        <f t="shared" si="104"/>
        <v>0</v>
      </c>
      <c r="K213" s="76">
        <f t="shared" ref="K213:L215" si="109">SUM(K214)</f>
        <v>0</v>
      </c>
      <c r="L213" s="76">
        <f t="shared" si="109"/>
        <v>0</v>
      </c>
      <c r="M213" s="77">
        <f t="shared" si="105"/>
        <v>0</v>
      </c>
      <c r="N213" s="78">
        <f t="shared" si="75"/>
        <v>0</v>
      </c>
      <c r="P213" s="56"/>
      <c r="Q213" s="56"/>
      <c r="R213" s="56"/>
      <c r="S213" s="56"/>
      <c r="T213" s="56"/>
      <c r="U213" s="56"/>
      <c r="V213" s="56"/>
      <c r="W213" s="56"/>
    </row>
    <row r="214" spans="1:23" s="64" customFormat="1" ht="27">
      <c r="A214" s="48" t="str">
        <f t="shared" si="101"/>
        <v>811041661</v>
      </c>
      <c r="B214" s="79">
        <v>8110</v>
      </c>
      <c r="C214" s="80">
        <v>4166</v>
      </c>
      <c r="D214" s="81">
        <v>1</v>
      </c>
      <c r="E214" s="81"/>
      <c r="F214" s="81"/>
      <c r="G214" s="82" t="s">
        <v>113</v>
      </c>
      <c r="H214" s="83">
        <f t="shared" si="108"/>
        <v>0</v>
      </c>
      <c r="I214" s="83">
        <f t="shared" si="108"/>
        <v>0</v>
      </c>
      <c r="J214" s="83">
        <f t="shared" si="104"/>
        <v>0</v>
      </c>
      <c r="K214" s="83">
        <f t="shared" si="109"/>
        <v>0</v>
      </c>
      <c r="L214" s="83">
        <f t="shared" si="109"/>
        <v>0</v>
      </c>
      <c r="M214" s="84">
        <f t="shared" si="105"/>
        <v>0</v>
      </c>
      <c r="N214" s="85">
        <f t="shared" si="75"/>
        <v>0</v>
      </c>
      <c r="P214" s="56"/>
      <c r="Q214" s="56"/>
      <c r="R214" s="56"/>
      <c r="S214" s="56"/>
      <c r="T214" s="56"/>
      <c r="U214" s="56"/>
      <c r="V214" s="56"/>
      <c r="W214" s="56"/>
    </row>
    <row r="215" spans="1:23" s="64" customFormat="1" ht="18">
      <c r="A215" s="48" t="str">
        <f t="shared" si="101"/>
        <v>8110416611</v>
      </c>
      <c r="B215" s="86">
        <v>8110</v>
      </c>
      <c r="C215" s="87">
        <v>4166</v>
      </c>
      <c r="D215" s="88">
        <v>1</v>
      </c>
      <c r="E215" s="88">
        <v>1</v>
      </c>
      <c r="F215" s="88"/>
      <c r="G215" s="89" t="s">
        <v>113</v>
      </c>
      <c r="H215" s="90">
        <f t="shared" si="108"/>
        <v>0</v>
      </c>
      <c r="I215" s="90">
        <f t="shared" si="108"/>
        <v>0</v>
      </c>
      <c r="J215" s="90">
        <f t="shared" si="104"/>
        <v>0</v>
      </c>
      <c r="K215" s="90">
        <f t="shared" si="109"/>
        <v>0</v>
      </c>
      <c r="L215" s="90">
        <f t="shared" si="109"/>
        <v>0</v>
      </c>
      <c r="M215" s="91">
        <f t="shared" si="105"/>
        <v>0</v>
      </c>
      <c r="N215" s="92">
        <f t="shared" si="75"/>
        <v>0</v>
      </c>
      <c r="P215" s="56"/>
      <c r="Q215" s="56"/>
      <c r="R215" s="56"/>
      <c r="S215" s="56"/>
      <c r="T215" s="56"/>
      <c r="U215" s="56"/>
      <c r="V215" s="56"/>
      <c r="W215" s="56"/>
    </row>
    <row r="216" spans="1:23" s="64" customFormat="1" ht="27.75" customHeight="1">
      <c r="A216" s="48" t="str">
        <f t="shared" si="101"/>
        <v>81104166111</v>
      </c>
      <c r="B216" s="93">
        <v>8110</v>
      </c>
      <c r="C216" s="94">
        <v>4166</v>
      </c>
      <c r="D216" s="95">
        <v>1</v>
      </c>
      <c r="E216" s="95">
        <v>1</v>
      </c>
      <c r="F216" s="95">
        <v>1</v>
      </c>
      <c r="G216" s="96" t="s">
        <v>113</v>
      </c>
      <c r="H216" s="97"/>
      <c r="I216" s="97"/>
      <c r="J216" s="97">
        <f t="shared" si="104"/>
        <v>0</v>
      </c>
      <c r="K216" s="97"/>
      <c r="L216" s="97"/>
      <c r="M216" s="98">
        <f t="shared" si="105"/>
        <v>0</v>
      </c>
      <c r="N216" s="99">
        <f t="shared" si="75"/>
        <v>0</v>
      </c>
      <c r="P216" s="56"/>
      <c r="Q216" s="56"/>
      <c r="R216" s="56"/>
      <c r="S216" s="56"/>
      <c r="T216" s="56"/>
      <c r="U216" s="56"/>
      <c r="V216" s="56"/>
      <c r="W216" s="56"/>
    </row>
    <row r="217" spans="1:23" s="64" customFormat="1">
      <c r="A217" s="48" t="str">
        <f t="shared" si="101"/>
        <v>81104168</v>
      </c>
      <c r="B217" s="72">
        <v>8110</v>
      </c>
      <c r="C217" s="73">
        <v>4168</v>
      </c>
      <c r="D217" s="74"/>
      <c r="E217" s="74"/>
      <c r="F217" s="74"/>
      <c r="G217" s="75" t="s">
        <v>114</v>
      </c>
      <c r="H217" s="76">
        <f>SUM(H218)</f>
        <v>0</v>
      </c>
      <c r="I217" s="76">
        <f>SUM(I218)</f>
        <v>0</v>
      </c>
      <c r="J217" s="76">
        <f t="shared" si="104"/>
        <v>0</v>
      </c>
      <c r="K217" s="76">
        <f t="shared" ref="K217:L218" si="110">SUM(K218)</f>
        <v>0</v>
      </c>
      <c r="L217" s="76">
        <f t="shared" si="110"/>
        <v>0</v>
      </c>
      <c r="M217" s="77">
        <f t="shared" si="105"/>
        <v>0</v>
      </c>
      <c r="N217" s="78">
        <f t="shared" si="75"/>
        <v>0</v>
      </c>
      <c r="P217" s="56"/>
      <c r="Q217" s="56"/>
      <c r="R217" s="56"/>
      <c r="S217" s="56"/>
      <c r="T217" s="56"/>
      <c r="U217" s="56"/>
      <c r="V217" s="56"/>
      <c r="W217" s="56"/>
    </row>
    <row r="218" spans="1:23" s="64" customFormat="1">
      <c r="A218" s="48" t="str">
        <f t="shared" si="101"/>
        <v>811041681</v>
      </c>
      <c r="B218" s="79">
        <v>8110</v>
      </c>
      <c r="C218" s="80">
        <v>4168</v>
      </c>
      <c r="D218" s="81">
        <v>1</v>
      </c>
      <c r="E218" s="81"/>
      <c r="F218" s="81"/>
      <c r="G218" s="82" t="s">
        <v>114</v>
      </c>
      <c r="H218" s="83">
        <f>SUM(H219)</f>
        <v>0</v>
      </c>
      <c r="I218" s="83">
        <f>SUM(I219)</f>
        <v>0</v>
      </c>
      <c r="J218" s="83">
        <f t="shared" si="104"/>
        <v>0</v>
      </c>
      <c r="K218" s="83">
        <f t="shared" si="110"/>
        <v>0</v>
      </c>
      <c r="L218" s="83">
        <f t="shared" si="110"/>
        <v>0</v>
      </c>
      <c r="M218" s="84">
        <f t="shared" si="105"/>
        <v>0</v>
      </c>
      <c r="N218" s="85">
        <f t="shared" si="75"/>
        <v>0</v>
      </c>
      <c r="P218" s="56"/>
      <c r="Q218" s="56"/>
      <c r="R218" s="56"/>
      <c r="S218" s="56"/>
      <c r="T218" s="56"/>
      <c r="U218" s="56"/>
      <c r="V218" s="56"/>
      <c r="W218" s="56"/>
    </row>
    <row r="219" spans="1:23" s="64" customFormat="1">
      <c r="A219" s="48" t="str">
        <f t="shared" si="101"/>
        <v>8110416811</v>
      </c>
      <c r="B219" s="86">
        <v>8110</v>
      </c>
      <c r="C219" s="87">
        <v>4168</v>
      </c>
      <c r="D219" s="88">
        <v>1</v>
      </c>
      <c r="E219" s="88">
        <v>1</v>
      </c>
      <c r="F219" s="88"/>
      <c r="G219" s="89" t="s">
        <v>114</v>
      </c>
      <c r="H219" s="90">
        <f>SUM(H220:H223)</f>
        <v>0</v>
      </c>
      <c r="I219" s="90">
        <f>SUM(I220:I223)</f>
        <v>0</v>
      </c>
      <c r="J219" s="90">
        <f t="shared" si="104"/>
        <v>0</v>
      </c>
      <c r="K219" s="90">
        <f t="shared" ref="K219:L219" si="111">SUM(K220:K223)</f>
        <v>0</v>
      </c>
      <c r="L219" s="90">
        <f t="shared" si="111"/>
        <v>0</v>
      </c>
      <c r="M219" s="91">
        <f t="shared" si="105"/>
        <v>0</v>
      </c>
      <c r="N219" s="92">
        <f t="shared" si="75"/>
        <v>0</v>
      </c>
      <c r="P219" s="56"/>
      <c r="Q219" s="56"/>
      <c r="R219" s="56"/>
      <c r="S219" s="56"/>
      <c r="T219" s="56"/>
      <c r="U219" s="56"/>
      <c r="V219" s="56"/>
      <c r="W219" s="56"/>
    </row>
    <row r="220" spans="1:23" s="64" customFormat="1">
      <c r="A220" s="48" t="str">
        <f t="shared" si="101"/>
        <v>81104168111</v>
      </c>
      <c r="B220" s="93">
        <v>8110</v>
      </c>
      <c r="C220" s="94">
        <v>4168</v>
      </c>
      <c r="D220" s="95">
        <v>1</v>
      </c>
      <c r="E220" s="95">
        <v>1</v>
      </c>
      <c r="F220" s="95">
        <v>1</v>
      </c>
      <c r="G220" s="96" t="s">
        <v>27</v>
      </c>
      <c r="H220" s="97"/>
      <c r="I220" s="97"/>
      <c r="J220" s="97">
        <f t="shared" si="104"/>
        <v>0</v>
      </c>
      <c r="K220" s="97"/>
      <c r="L220" s="97"/>
      <c r="M220" s="98">
        <f t="shared" si="105"/>
        <v>0</v>
      </c>
      <c r="N220" s="99">
        <f t="shared" si="75"/>
        <v>0</v>
      </c>
      <c r="P220" s="56"/>
      <c r="Q220" s="56"/>
      <c r="R220" s="56"/>
      <c r="S220" s="56"/>
      <c r="T220" s="56"/>
      <c r="U220" s="56"/>
      <c r="V220" s="56"/>
      <c r="W220" s="56"/>
    </row>
    <row r="221" spans="1:23" s="64" customFormat="1">
      <c r="A221" s="48" t="str">
        <f t="shared" si="101"/>
        <v>81104168112</v>
      </c>
      <c r="B221" s="93">
        <v>8110</v>
      </c>
      <c r="C221" s="94">
        <v>4168</v>
      </c>
      <c r="D221" s="95">
        <v>1</v>
      </c>
      <c r="E221" s="95">
        <v>1</v>
      </c>
      <c r="F221" s="95">
        <v>2</v>
      </c>
      <c r="G221" s="96" t="s">
        <v>28</v>
      </c>
      <c r="H221" s="97"/>
      <c r="I221" s="97"/>
      <c r="J221" s="97">
        <f t="shared" si="104"/>
        <v>0</v>
      </c>
      <c r="K221" s="97"/>
      <c r="L221" s="97"/>
      <c r="M221" s="98">
        <f t="shared" si="105"/>
        <v>0</v>
      </c>
      <c r="N221" s="99">
        <f t="shared" si="75"/>
        <v>0</v>
      </c>
      <c r="P221" s="56"/>
      <c r="Q221" s="56"/>
      <c r="R221" s="56"/>
      <c r="S221" s="56"/>
      <c r="T221" s="56"/>
      <c r="U221" s="56"/>
      <c r="V221" s="56"/>
      <c r="W221" s="56"/>
    </row>
    <row r="222" spans="1:23" s="64" customFormat="1">
      <c r="A222" s="48" t="str">
        <f t="shared" si="101"/>
        <v>81104168113</v>
      </c>
      <c r="B222" s="93">
        <v>8110</v>
      </c>
      <c r="C222" s="94">
        <v>4168</v>
      </c>
      <c r="D222" s="95">
        <v>1</v>
      </c>
      <c r="E222" s="95">
        <v>1</v>
      </c>
      <c r="F222" s="95">
        <v>3</v>
      </c>
      <c r="G222" s="96" t="s">
        <v>29</v>
      </c>
      <c r="H222" s="97"/>
      <c r="I222" s="97"/>
      <c r="J222" s="97">
        <f t="shared" si="104"/>
        <v>0</v>
      </c>
      <c r="K222" s="97"/>
      <c r="L222" s="97"/>
      <c r="M222" s="98">
        <f t="shared" si="105"/>
        <v>0</v>
      </c>
      <c r="N222" s="99">
        <f t="shared" si="75"/>
        <v>0</v>
      </c>
      <c r="P222" s="56"/>
      <c r="Q222" s="56"/>
      <c r="R222" s="56"/>
      <c r="S222" s="56"/>
      <c r="T222" s="56"/>
      <c r="U222" s="56"/>
      <c r="V222" s="56"/>
      <c r="W222" s="56"/>
    </row>
    <row r="223" spans="1:23" s="64" customFormat="1">
      <c r="A223" s="48" t="str">
        <f t="shared" si="101"/>
        <v>81104168114</v>
      </c>
      <c r="B223" s="93">
        <v>8110</v>
      </c>
      <c r="C223" s="94">
        <v>4168</v>
      </c>
      <c r="D223" s="95">
        <v>1</v>
      </c>
      <c r="E223" s="95">
        <v>1</v>
      </c>
      <c r="F223" s="95">
        <v>4</v>
      </c>
      <c r="G223" s="96" t="s">
        <v>115</v>
      </c>
      <c r="H223" s="97"/>
      <c r="I223" s="97"/>
      <c r="J223" s="97">
        <f t="shared" si="104"/>
        <v>0</v>
      </c>
      <c r="K223" s="97"/>
      <c r="L223" s="97"/>
      <c r="M223" s="98">
        <f t="shared" si="105"/>
        <v>0</v>
      </c>
      <c r="N223" s="99">
        <f t="shared" si="75"/>
        <v>0</v>
      </c>
      <c r="P223" s="56"/>
      <c r="Q223" s="56"/>
      <c r="R223" s="56"/>
      <c r="S223" s="56"/>
      <c r="T223" s="56"/>
      <c r="U223" s="56"/>
      <c r="V223" s="56"/>
      <c r="W223" s="56"/>
    </row>
    <row r="224" spans="1:23" s="64" customFormat="1">
      <c r="A224" s="48" t="str">
        <f t="shared" si="101"/>
        <v>81104169</v>
      </c>
      <c r="B224" s="72">
        <v>8110</v>
      </c>
      <c r="C224" s="73">
        <v>4169</v>
      </c>
      <c r="D224" s="74"/>
      <c r="E224" s="74"/>
      <c r="F224" s="74"/>
      <c r="G224" s="75" t="s">
        <v>116</v>
      </c>
      <c r="H224" s="76">
        <f>H225</f>
        <v>0</v>
      </c>
      <c r="I224" s="76">
        <f>I225</f>
        <v>0</v>
      </c>
      <c r="J224" s="76">
        <f t="shared" si="104"/>
        <v>0</v>
      </c>
      <c r="K224" s="76">
        <f t="shared" ref="K224:L225" si="112">K225</f>
        <v>0</v>
      </c>
      <c r="L224" s="76">
        <f t="shared" si="112"/>
        <v>0</v>
      </c>
      <c r="M224" s="77">
        <f t="shared" si="105"/>
        <v>0</v>
      </c>
      <c r="N224" s="78">
        <f t="shared" si="75"/>
        <v>0</v>
      </c>
      <c r="P224" s="56"/>
      <c r="Q224" s="56"/>
      <c r="R224" s="56"/>
      <c r="S224" s="56"/>
      <c r="T224" s="56"/>
      <c r="U224" s="56"/>
      <c r="V224" s="56"/>
      <c r="W224" s="56"/>
    </row>
    <row r="225" spans="1:23" s="64" customFormat="1">
      <c r="A225" s="48" t="str">
        <f t="shared" si="101"/>
        <v>811041691</v>
      </c>
      <c r="B225" s="79">
        <v>8110</v>
      </c>
      <c r="C225" s="80">
        <v>4169</v>
      </c>
      <c r="D225" s="81">
        <v>1</v>
      </c>
      <c r="E225" s="81"/>
      <c r="F225" s="81"/>
      <c r="G225" s="82" t="s">
        <v>116</v>
      </c>
      <c r="H225" s="83">
        <f>H226</f>
        <v>0</v>
      </c>
      <c r="I225" s="83">
        <f>I226</f>
        <v>0</v>
      </c>
      <c r="J225" s="83">
        <f t="shared" si="104"/>
        <v>0</v>
      </c>
      <c r="K225" s="83">
        <f t="shared" si="112"/>
        <v>0</v>
      </c>
      <c r="L225" s="83">
        <f t="shared" si="112"/>
        <v>0</v>
      </c>
      <c r="M225" s="84">
        <f t="shared" si="105"/>
        <v>0</v>
      </c>
      <c r="N225" s="85">
        <f t="shared" si="75"/>
        <v>0</v>
      </c>
      <c r="P225" s="56"/>
      <c r="Q225" s="56"/>
      <c r="R225" s="56"/>
      <c r="S225" s="56"/>
      <c r="T225" s="56"/>
      <c r="U225" s="56"/>
      <c r="V225" s="56"/>
      <c r="W225" s="56"/>
    </row>
    <row r="226" spans="1:23" s="64" customFormat="1">
      <c r="A226" s="48" t="str">
        <f t="shared" si="101"/>
        <v>8110416911</v>
      </c>
      <c r="B226" s="86">
        <v>8110</v>
      </c>
      <c r="C226" s="87">
        <v>4169</v>
      </c>
      <c r="D226" s="88">
        <v>1</v>
      </c>
      <c r="E226" s="88">
        <v>1</v>
      </c>
      <c r="F226" s="88"/>
      <c r="G226" s="89" t="s">
        <v>116</v>
      </c>
      <c r="H226" s="90">
        <f>SUM(H227:H229)</f>
        <v>0</v>
      </c>
      <c r="I226" s="90">
        <f>SUM(I227:I229)</f>
        <v>0</v>
      </c>
      <c r="J226" s="90">
        <f t="shared" si="104"/>
        <v>0</v>
      </c>
      <c r="K226" s="90">
        <f t="shared" ref="K226:L226" si="113">SUM(K227:K229)</f>
        <v>0</v>
      </c>
      <c r="L226" s="90">
        <f t="shared" si="113"/>
        <v>0</v>
      </c>
      <c r="M226" s="91">
        <f t="shared" si="105"/>
        <v>0</v>
      </c>
      <c r="N226" s="92">
        <f t="shared" si="75"/>
        <v>0</v>
      </c>
      <c r="P226" s="56"/>
      <c r="Q226" s="56"/>
      <c r="R226" s="56"/>
      <c r="S226" s="56"/>
      <c r="T226" s="56"/>
      <c r="U226" s="56"/>
      <c r="V226" s="56"/>
      <c r="W226" s="56"/>
    </row>
    <row r="227" spans="1:23" s="64" customFormat="1">
      <c r="A227" s="48" t="str">
        <f t="shared" si="101"/>
        <v>81104169111</v>
      </c>
      <c r="B227" s="93">
        <v>8110</v>
      </c>
      <c r="C227" s="94">
        <v>4169</v>
      </c>
      <c r="D227" s="95">
        <v>1</v>
      </c>
      <c r="E227" s="95">
        <v>1</v>
      </c>
      <c r="F227" s="95">
        <v>1</v>
      </c>
      <c r="G227" s="96" t="s">
        <v>117</v>
      </c>
      <c r="H227" s="97"/>
      <c r="I227" s="97"/>
      <c r="J227" s="97">
        <f t="shared" si="104"/>
        <v>0</v>
      </c>
      <c r="K227" s="97"/>
      <c r="L227" s="97"/>
      <c r="M227" s="98">
        <f t="shared" si="105"/>
        <v>0</v>
      </c>
      <c r="N227" s="99">
        <f t="shared" si="75"/>
        <v>0</v>
      </c>
      <c r="P227" s="56"/>
      <c r="Q227" s="56"/>
      <c r="R227" s="56"/>
      <c r="S227" s="56"/>
      <c r="T227" s="56"/>
      <c r="U227" s="56"/>
      <c r="V227" s="56"/>
      <c r="W227" s="56"/>
    </row>
    <row r="228" spans="1:23" s="64" customFormat="1">
      <c r="A228" s="48" t="str">
        <f t="shared" si="101"/>
        <v>81104169112</v>
      </c>
      <c r="B228" s="93">
        <v>8110</v>
      </c>
      <c r="C228" s="94">
        <v>4169</v>
      </c>
      <c r="D228" s="95">
        <v>1</v>
      </c>
      <c r="E228" s="95">
        <v>1</v>
      </c>
      <c r="F228" s="95">
        <v>2</v>
      </c>
      <c r="G228" s="96" t="s">
        <v>118</v>
      </c>
      <c r="H228" s="97"/>
      <c r="I228" s="97"/>
      <c r="J228" s="97">
        <f t="shared" si="104"/>
        <v>0</v>
      </c>
      <c r="K228" s="97"/>
      <c r="L228" s="97"/>
      <c r="M228" s="98">
        <f t="shared" si="105"/>
        <v>0</v>
      </c>
      <c r="N228" s="99">
        <f t="shared" si="75"/>
        <v>0</v>
      </c>
      <c r="P228" s="56"/>
      <c r="Q228" s="56"/>
      <c r="R228" s="56"/>
      <c r="S228" s="56"/>
      <c r="T228" s="56"/>
      <c r="U228" s="56"/>
      <c r="V228" s="56"/>
      <c r="W228" s="56"/>
    </row>
    <row r="229" spans="1:23" s="64" customFormat="1">
      <c r="A229" s="48" t="str">
        <f t="shared" si="101"/>
        <v>81104169113</v>
      </c>
      <c r="B229" s="93">
        <v>8110</v>
      </c>
      <c r="C229" s="94">
        <v>4169</v>
      </c>
      <c r="D229" s="95">
        <v>1</v>
      </c>
      <c r="E229" s="95">
        <v>1</v>
      </c>
      <c r="F229" s="95">
        <v>3</v>
      </c>
      <c r="G229" s="96" t="s">
        <v>119</v>
      </c>
      <c r="H229" s="97"/>
      <c r="I229" s="97"/>
      <c r="J229" s="97">
        <f t="shared" si="104"/>
        <v>0</v>
      </c>
      <c r="K229" s="97"/>
      <c r="L229" s="97"/>
      <c r="M229" s="98">
        <f t="shared" si="105"/>
        <v>0</v>
      </c>
      <c r="N229" s="99">
        <f t="shared" si="75"/>
        <v>0</v>
      </c>
      <c r="P229" s="56"/>
      <c r="Q229" s="56"/>
      <c r="R229" s="56"/>
      <c r="S229" s="56"/>
      <c r="T229" s="56"/>
      <c r="U229" s="56"/>
      <c r="V229" s="56"/>
      <c r="W229" s="56"/>
    </row>
    <row r="230" spans="1:23" s="64" customFormat="1" ht="19.5" customHeight="1">
      <c r="A230" s="48" t="str">
        <f t="shared" si="101"/>
        <v>Subtotal (12)</v>
      </c>
      <c r="B230" s="104" t="s">
        <v>36</v>
      </c>
      <c r="C230" s="105"/>
      <c r="D230" s="106"/>
      <c r="E230" s="106"/>
      <c r="F230" s="106"/>
      <c r="G230" s="117"/>
      <c r="H230" s="107">
        <f>+H224+H217+H213+H209+H205+H200+H196</f>
        <v>0</v>
      </c>
      <c r="I230" s="107">
        <f>+I224+I217+I213+I209+I205+I200+I196</f>
        <v>0</v>
      </c>
      <c r="J230" s="107">
        <f t="shared" si="104"/>
        <v>0</v>
      </c>
      <c r="K230" s="107">
        <f t="shared" ref="K230:L230" si="114">+K224+K217+K213+K209+K205+K200+K196</f>
        <v>0</v>
      </c>
      <c r="L230" s="107">
        <f t="shared" si="114"/>
        <v>0</v>
      </c>
      <c r="M230" s="108">
        <f t="shared" si="105"/>
        <v>0</v>
      </c>
      <c r="N230" s="109">
        <f t="shared" ref="N230:N296" si="115">L230-J230</f>
        <v>0</v>
      </c>
      <c r="P230" s="56"/>
      <c r="Q230" s="56"/>
      <c r="R230" s="56"/>
      <c r="S230" s="56"/>
      <c r="T230" s="56"/>
      <c r="U230" s="56"/>
      <c r="V230" s="56"/>
      <c r="W230" s="56"/>
    </row>
    <row r="231" spans="1:23" s="64" customFormat="1" ht="18">
      <c r="A231" s="48" t="str">
        <f t="shared" si="101"/>
        <v>81104170</v>
      </c>
      <c r="B231" s="65">
        <v>8110</v>
      </c>
      <c r="C231" s="66">
        <v>4170</v>
      </c>
      <c r="D231" s="67"/>
      <c r="E231" s="67"/>
      <c r="F231" s="67"/>
      <c r="G231" s="118" t="s">
        <v>120</v>
      </c>
      <c r="H231" s="69">
        <f>+H232+H236+H240+H265+H269+H273+H277+H281</f>
        <v>500159.48</v>
      </c>
      <c r="I231" s="69">
        <f>+I232+I236+I240+I265+I269+I273+I277+I281</f>
        <v>0</v>
      </c>
      <c r="J231" s="69">
        <f t="shared" si="104"/>
        <v>500159.48</v>
      </c>
      <c r="K231" s="69">
        <f t="shared" ref="K231:L231" si="116">+K232+K236+K240+K265+K269+K273+K277+K281</f>
        <v>0</v>
      </c>
      <c r="L231" s="69">
        <f t="shared" si="116"/>
        <v>290953.06</v>
      </c>
      <c r="M231" s="70">
        <f t="shared" si="105"/>
        <v>58.172057440558767</v>
      </c>
      <c r="N231" s="71">
        <f t="shared" si="115"/>
        <v>-209206.41999999998</v>
      </c>
      <c r="P231" s="56"/>
      <c r="Q231" s="56"/>
      <c r="R231" s="56"/>
      <c r="S231" s="56"/>
      <c r="T231" s="56"/>
      <c r="U231" s="56"/>
      <c r="V231" s="56"/>
      <c r="W231" s="56"/>
    </row>
    <row r="232" spans="1:23" s="64" customFormat="1" ht="18">
      <c r="A232" s="48" t="str">
        <f t="shared" si="101"/>
        <v>81104171</v>
      </c>
      <c r="B232" s="72">
        <v>8110</v>
      </c>
      <c r="C232" s="73">
        <v>4171</v>
      </c>
      <c r="D232" s="74"/>
      <c r="E232" s="74"/>
      <c r="F232" s="74"/>
      <c r="G232" s="75" t="s">
        <v>121</v>
      </c>
      <c r="H232" s="76">
        <f t="shared" ref="H232:I234" si="117">SUM(H233)</f>
        <v>0</v>
      </c>
      <c r="I232" s="76">
        <f t="shared" si="117"/>
        <v>0</v>
      </c>
      <c r="J232" s="76">
        <f t="shared" si="104"/>
        <v>0</v>
      </c>
      <c r="K232" s="76">
        <f t="shared" ref="K232:L234" si="118">SUM(K233)</f>
        <v>0</v>
      </c>
      <c r="L232" s="76">
        <f t="shared" si="118"/>
        <v>0</v>
      </c>
      <c r="M232" s="77">
        <f t="shared" si="105"/>
        <v>0</v>
      </c>
      <c r="N232" s="78">
        <f t="shared" si="115"/>
        <v>0</v>
      </c>
      <c r="P232" s="56"/>
      <c r="Q232" s="56"/>
      <c r="R232" s="56"/>
      <c r="S232" s="56"/>
      <c r="T232" s="56"/>
      <c r="U232" s="56"/>
      <c r="V232" s="56"/>
      <c r="W232" s="56"/>
    </row>
    <row r="233" spans="1:23" s="64" customFormat="1" ht="18">
      <c r="A233" s="48" t="str">
        <f t="shared" si="101"/>
        <v>811041711</v>
      </c>
      <c r="B233" s="79">
        <v>8110</v>
      </c>
      <c r="C233" s="80">
        <v>4171</v>
      </c>
      <c r="D233" s="81">
        <v>1</v>
      </c>
      <c r="E233" s="81"/>
      <c r="F233" s="81"/>
      <c r="G233" s="82" t="s">
        <v>121</v>
      </c>
      <c r="H233" s="83">
        <f t="shared" si="117"/>
        <v>0</v>
      </c>
      <c r="I233" s="83">
        <f t="shared" si="117"/>
        <v>0</v>
      </c>
      <c r="J233" s="83">
        <f t="shared" si="104"/>
        <v>0</v>
      </c>
      <c r="K233" s="83">
        <f t="shared" si="118"/>
        <v>0</v>
      </c>
      <c r="L233" s="83">
        <f t="shared" si="118"/>
        <v>0</v>
      </c>
      <c r="M233" s="84">
        <f t="shared" si="105"/>
        <v>0</v>
      </c>
      <c r="N233" s="85">
        <f t="shared" si="115"/>
        <v>0</v>
      </c>
      <c r="P233" s="56"/>
      <c r="Q233" s="56"/>
      <c r="R233" s="56"/>
      <c r="S233" s="56"/>
      <c r="T233" s="56"/>
      <c r="U233" s="56"/>
      <c r="V233" s="56"/>
      <c r="W233" s="56"/>
    </row>
    <row r="234" spans="1:23" s="64" customFormat="1" ht="18">
      <c r="A234" s="48" t="str">
        <f t="shared" si="101"/>
        <v>8110417111</v>
      </c>
      <c r="B234" s="86">
        <v>8110</v>
      </c>
      <c r="C234" s="87">
        <v>4171</v>
      </c>
      <c r="D234" s="88">
        <v>1</v>
      </c>
      <c r="E234" s="88">
        <v>1</v>
      </c>
      <c r="F234" s="88"/>
      <c r="G234" s="89" t="s">
        <v>121</v>
      </c>
      <c r="H234" s="90">
        <f t="shared" si="117"/>
        <v>0</v>
      </c>
      <c r="I234" s="90">
        <f t="shared" si="117"/>
        <v>0</v>
      </c>
      <c r="J234" s="90">
        <f t="shared" si="104"/>
        <v>0</v>
      </c>
      <c r="K234" s="90">
        <f t="shared" si="118"/>
        <v>0</v>
      </c>
      <c r="L234" s="90">
        <f t="shared" si="118"/>
        <v>0</v>
      </c>
      <c r="M234" s="91">
        <f t="shared" si="105"/>
        <v>0</v>
      </c>
      <c r="N234" s="92">
        <f t="shared" si="115"/>
        <v>0</v>
      </c>
      <c r="P234" s="56"/>
      <c r="Q234" s="56"/>
      <c r="R234" s="56"/>
      <c r="S234" s="56"/>
      <c r="T234" s="56"/>
      <c r="U234" s="56"/>
      <c r="V234" s="56"/>
      <c r="W234" s="56"/>
    </row>
    <row r="235" spans="1:23" s="64" customFormat="1" ht="24.75" customHeight="1">
      <c r="A235" s="48" t="str">
        <f t="shared" si="101"/>
        <v>81104171111</v>
      </c>
      <c r="B235" s="93">
        <v>8110</v>
      </c>
      <c r="C235" s="94">
        <v>4171</v>
      </c>
      <c r="D235" s="95">
        <v>1</v>
      </c>
      <c r="E235" s="95">
        <v>1</v>
      </c>
      <c r="F235" s="95">
        <v>1</v>
      </c>
      <c r="G235" s="96" t="s">
        <v>121</v>
      </c>
      <c r="H235" s="97">
        <v>0</v>
      </c>
      <c r="I235" s="97"/>
      <c r="J235" s="97">
        <f t="shared" si="104"/>
        <v>0</v>
      </c>
      <c r="K235" s="97"/>
      <c r="L235" s="97">
        <v>0</v>
      </c>
      <c r="M235" s="98">
        <f t="shared" si="105"/>
        <v>0</v>
      </c>
      <c r="N235" s="99">
        <f t="shared" si="115"/>
        <v>0</v>
      </c>
      <c r="P235" s="56"/>
      <c r="Q235" s="56"/>
      <c r="R235" s="56"/>
      <c r="S235" s="56"/>
      <c r="T235" s="56"/>
      <c r="U235" s="56"/>
      <c r="V235" s="56"/>
      <c r="W235" s="56"/>
    </row>
    <row r="236" spans="1:23" s="64" customFormat="1" ht="18">
      <c r="A236" s="48" t="str">
        <f t="shared" si="101"/>
        <v>81104172</v>
      </c>
      <c r="B236" s="72">
        <v>8110</v>
      </c>
      <c r="C236" s="73">
        <v>4172</v>
      </c>
      <c r="D236" s="74"/>
      <c r="E236" s="74"/>
      <c r="F236" s="74"/>
      <c r="G236" s="75" t="s">
        <v>122</v>
      </c>
      <c r="H236" s="76">
        <f t="shared" ref="H236:I238" si="119">SUM(H237)</f>
        <v>0</v>
      </c>
      <c r="I236" s="76">
        <f t="shared" si="119"/>
        <v>0</v>
      </c>
      <c r="J236" s="76">
        <f t="shared" si="104"/>
        <v>0</v>
      </c>
      <c r="K236" s="76">
        <f t="shared" ref="K236:L238" si="120">SUM(K237)</f>
        <v>0</v>
      </c>
      <c r="L236" s="76">
        <f t="shared" si="120"/>
        <v>0</v>
      </c>
      <c r="M236" s="77">
        <f t="shared" si="105"/>
        <v>0</v>
      </c>
      <c r="N236" s="78">
        <f t="shared" si="115"/>
        <v>0</v>
      </c>
      <c r="P236" s="56"/>
      <c r="Q236" s="56"/>
      <c r="R236" s="56"/>
      <c r="S236" s="56"/>
      <c r="T236" s="56"/>
      <c r="U236" s="56"/>
      <c r="V236" s="56"/>
      <c r="W236" s="56"/>
    </row>
    <row r="237" spans="1:23" s="64" customFormat="1" ht="18">
      <c r="A237" s="48" t="str">
        <f t="shared" si="101"/>
        <v>811041721</v>
      </c>
      <c r="B237" s="79">
        <v>8110</v>
      </c>
      <c r="C237" s="80">
        <v>4172</v>
      </c>
      <c r="D237" s="81">
        <v>1</v>
      </c>
      <c r="E237" s="81"/>
      <c r="F237" s="81"/>
      <c r="G237" s="82" t="s">
        <v>122</v>
      </c>
      <c r="H237" s="83">
        <f t="shared" si="119"/>
        <v>0</v>
      </c>
      <c r="I237" s="83">
        <f t="shared" si="119"/>
        <v>0</v>
      </c>
      <c r="J237" s="83">
        <f t="shared" si="104"/>
        <v>0</v>
      </c>
      <c r="K237" s="83">
        <f t="shared" si="120"/>
        <v>0</v>
      </c>
      <c r="L237" s="83">
        <f t="shared" si="120"/>
        <v>0</v>
      </c>
      <c r="M237" s="84">
        <f t="shared" si="105"/>
        <v>0</v>
      </c>
      <c r="N237" s="85">
        <f t="shared" si="115"/>
        <v>0</v>
      </c>
      <c r="P237" s="56"/>
      <c r="Q237" s="56"/>
      <c r="R237" s="56"/>
      <c r="S237" s="56"/>
      <c r="T237" s="56"/>
      <c r="U237" s="56"/>
      <c r="V237" s="56"/>
      <c r="W237" s="56"/>
    </row>
    <row r="238" spans="1:23" s="64" customFormat="1" ht="18">
      <c r="A238" s="48" t="str">
        <f t="shared" si="101"/>
        <v>8110417211</v>
      </c>
      <c r="B238" s="86">
        <v>8110</v>
      </c>
      <c r="C238" s="87">
        <v>4172</v>
      </c>
      <c r="D238" s="88">
        <v>1</v>
      </c>
      <c r="E238" s="88">
        <v>1</v>
      </c>
      <c r="F238" s="88"/>
      <c r="G238" s="89" t="s">
        <v>122</v>
      </c>
      <c r="H238" s="90">
        <f t="shared" si="119"/>
        <v>0</v>
      </c>
      <c r="I238" s="90">
        <f t="shared" si="119"/>
        <v>0</v>
      </c>
      <c r="J238" s="90">
        <f t="shared" si="104"/>
        <v>0</v>
      </c>
      <c r="K238" s="90">
        <f t="shared" si="120"/>
        <v>0</v>
      </c>
      <c r="L238" s="90">
        <f t="shared" si="120"/>
        <v>0</v>
      </c>
      <c r="M238" s="91">
        <f t="shared" si="105"/>
        <v>0</v>
      </c>
      <c r="N238" s="92">
        <f t="shared" si="115"/>
        <v>0</v>
      </c>
      <c r="P238" s="56"/>
      <c r="Q238" s="56"/>
      <c r="R238" s="56"/>
      <c r="S238" s="56"/>
      <c r="T238" s="56"/>
      <c r="U238" s="56"/>
      <c r="V238" s="56"/>
      <c r="W238" s="56"/>
    </row>
    <row r="239" spans="1:23" s="64" customFormat="1" ht="21" customHeight="1">
      <c r="A239" s="48" t="str">
        <f t="shared" si="101"/>
        <v>81104172111</v>
      </c>
      <c r="B239" s="93">
        <v>8110</v>
      </c>
      <c r="C239" s="94">
        <v>4172</v>
      </c>
      <c r="D239" s="95">
        <v>1</v>
      </c>
      <c r="E239" s="95">
        <v>1</v>
      </c>
      <c r="F239" s="95">
        <v>1</v>
      </c>
      <c r="G239" s="96" t="s">
        <v>122</v>
      </c>
      <c r="H239" s="97"/>
      <c r="I239" s="97"/>
      <c r="J239" s="97">
        <f t="shared" si="104"/>
        <v>0</v>
      </c>
      <c r="K239" s="97"/>
      <c r="L239" s="97"/>
      <c r="M239" s="98">
        <f t="shared" si="105"/>
        <v>0</v>
      </c>
      <c r="N239" s="99">
        <f t="shared" si="115"/>
        <v>0</v>
      </c>
      <c r="P239" s="56"/>
      <c r="Q239" s="56"/>
      <c r="R239" s="56"/>
      <c r="S239" s="56"/>
      <c r="T239" s="56"/>
      <c r="U239" s="56"/>
      <c r="V239" s="56"/>
      <c r="W239" s="56"/>
    </row>
    <row r="240" spans="1:23" s="64" customFormat="1" ht="27">
      <c r="A240" s="48" t="str">
        <f t="shared" si="101"/>
        <v>81104173</v>
      </c>
      <c r="B240" s="72">
        <v>8110</v>
      </c>
      <c r="C240" s="73">
        <v>4173</v>
      </c>
      <c r="D240" s="74"/>
      <c r="E240" s="74"/>
      <c r="F240" s="74"/>
      <c r="G240" s="75" t="s">
        <v>123</v>
      </c>
      <c r="H240" s="76">
        <f>SUM(H241)</f>
        <v>500159.48</v>
      </c>
      <c r="I240" s="76">
        <f>SUM(I241)</f>
        <v>0</v>
      </c>
      <c r="J240" s="76">
        <f t="shared" si="104"/>
        <v>500159.48</v>
      </c>
      <c r="K240" s="76">
        <f t="shared" ref="K240:L241" si="121">SUM(K241)</f>
        <v>0</v>
      </c>
      <c r="L240" s="76">
        <f t="shared" si="121"/>
        <v>290953.06</v>
      </c>
      <c r="M240" s="77">
        <f t="shared" si="105"/>
        <v>58.172057440558767</v>
      </c>
      <c r="N240" s="78">
        <f t="shared" si="115"/>
        <v>-209206.41999999998</v>
      </c>
      <c r="P240" s="56"/>
      <c r="Q240" s="56"/>
      <c r="R240" s="56"/>
      <c r="S240" s="56"/>
      <c r="T240" s="56"/>
      <c r="U240" s="56"/>
      <c r="V240" s="56"/>
      <c r="W240" s="56"/>
    </row>
    <row r="241" spans="1:23" s="64" customFormat="1" ht="27">
      <c r="A241" s="48" t="str">
        <f t="shared" si="101"/>
        <v>811041731</v>
      </c>
      <c r="B241" s="79">
        <v>8110</v>
      </c>
      <c r="C241" s="80">
        <v>4173</v>
      </c>
      <c r="D241" s="81">
        <v>1</v>
      </c>
      <c r="E241" s="81"/>
      <c r="F241" s="81"/>
      <c r="G241" s="82" t="s">
        <v>123</v>
      </c>
      <c r="H241" s="83">
        <f>SUM(H242)</f>
        <v>500159.48</v>
      </c>
      <c r="I241" s="83">
        <f>SUM(I242)</f>
        <v>0</v>
      </c>
      <c r="J241" s="83">
        <f t="shared" si="104"/>
        <v>500159.48</v>
      </c>
      <c r="K241" s="83">
        <f t="shared" si="121"/>
        <v>0</v>
      </c>
      <c r="L241" s="83">
        <f t="shared" si="121"/>
        <v>290953.06</v>
      </c>
      <c r="M241" s="84">
        <f t="shared" si="105"/>
        <v>58.172057440558767</v>
      </c>
      <c r="N241" s="85">
        <f t="shared" si="115"/>
        <v>-209206.41999999998</v>
      </c>
      <c r="P241" s="56"/>
      <c r="Q241" s="56"/>
      <c r="R241" s="56"/>
      <c r="S241" s="56"/>
      <c r="T241" s="56"/>
      <c r="U241" s="56"/>
      <c r="V241" s="56"/>
      <c r="W241" s="56"/>
    </row>
    <row r="242" spans="1:23" s="64" customFormat="1" ht="18">
      <c r="A242" s="48" t="str">
        <f t="shared" si="101"/>
        <v>8110417311</v>
      </c>
      <c r="B242" s="86">
        <v>8110</v>
      </c>
      <c r="C242" s="87">
        <v>4173</v>
      </c>
      <c r="D242" s="88">
        <v>1</v>
      </c>
      <c r="E242" s="88">
        <v>1</v>
      </c>
      <c r="F242" s="88"/>
      <c r="G242" s="89" t="s">
        <v>123</v>
      </c>
      <c r="H242" s="90">
        <f>SUM(H243:H264)</f>
        <v>500159.48</v>
      </c>
      <c r="I242" s="90">
        <f>SUM(I243:I264)</f>
        <v>0</v>
      </c>
      <c r="J242" s="90">
        <f t="shared" si="104"/>
        <v>500159.48</v>
      </c>
      <c r="K242" s="90">
        <f t="shared" ref="K242:L242" si="122">SUM(K243:K264)</f>
        <v>0</v>
      </c>
      <c r="L242" s="90">
        <f t="shared" si="122"/>
        <v>290953.06</v>
      </c>
      <c r="M242" s="91">
        <f t="shared" si="105"/>
        <v>58.172057440558767</v>
      </c>
      <c r="N242" s="92">
        <f t="shared" si="115"/>
        <v>-209206.41999999998</v>
      </c>
      <c r="P242" s="56"/>
      <c r="Q242" s="56"/>
      <c r="R242" s="56"/>
      <c r="S242" s="56"/>
      <c r="T242" s="56"/>
      <c r="U242" s="56"/>
      <c r="V242" s="56"/>
      <c r="W242" s="56"/>
    </row>
    <row r="243" spans="1:23" s="64" customFormat="1">
      <c r="A243" s="48" t="str">
        <f t="shared" si="101"/>
        <v>81104173111</v>
      </c>
      <c r="B243" s="93">
        <v>8110</v>
      </c>
      <c r="C243" s="94">
        <v>4173</v>
      </c>
      <c r="D243" s="95">
        <v>1</v>
      </c>
      <c r="E243" s="95">
        <v>1</v>
      </c>
      <c r="F243" s="95">
        <v>1</v>
      </c>
      <c r="G243" s="96" t="s">
        <v>124</v>
      </c>
      <c r="H243" s="97"/>
      <c r="I243" s="97"/>
      <c r="J243" s="97">
        <f t="shared" si="104"/>
        <v>0</v>
      </c>
      <c r="K243" s="97"/>
      <c r="L243" s="97"/>
      <c r="M243" s="98">
        <f t="shared" si="105"/>
        <v>0</v>
      </c>
      <c r="N243" s="99">
        <f t="shared" si="115"/>
        <v>0</v>
      </c>
      <c r="P243" s="56"/>
      <c r="Q243" s="56"/>
      <c r="R243" s="56"/>
      <c r="S243" s="56"/>
      <c r="T243" s="56"/>
      <c r="U243" s="56"/>
      <c r="V243" s="56"/>
      <c r="W243" s="56"/>
    </row>
    <row r="244" spans="1:23" s="64" customFormat="1">
      <c r="A244" s="48" t="str">
        <f t="shared" si="101"/>
        <v>81104173112</v>
      </c>
      <c r="B244" s="93">
        <v>8110</v>
      </c>
      <c r="C244" s="94">
        <v>4173</v>
      </c>
      <c r="D244" s="95">
        <v>1</v>
      </c>
      <c r="E244" s="95">
        <v>1</v>
      </c>
      <c r="F244" s="95">
        <v>2</v>
      </c>
      <c r="G244" s="96" t="s">
        <v>125</v>
      </c>
      <c r="H244" s="97"/>
      <c r="I244" s="97"/>
      <c r="J244" s="97">
        <f t="shared" si="104"/>
        <v>0</v>
      </c>
      <c r="K244" s="97"/>
      <c r="L244" s="97"/>
      <c r="M244" s="98">
        <f t="shared" si="105"/>
        <v>0</v>
      </c>
      <c r="N244" s="99">
        <f t="shared" si="115"/>
        <v>0</v>
      </c>
      <c r="P244" s="56"/>
      <c r="Q244" s="56"/>
      <c r="R244" s="56"/>
      <c r="S244" s="56"/>
      <c r="T244" s="56"/>
      <c r="U244" s="56"/>
      <c r="V244" s="56"/>
      <c r="W244" s="56"/>
    </row>
    <row r="245" spans="1:23" s="64" customFormat="1">
      <c r="A245" s="48" t="str">
        <f t="shared" si="101"/>
        <v>81104173113</v>
      </c>
      <c r="B245" s="93">
        <v>8110</v>
      </c>
      <c r="C245" s="94">
        <v>4173</v>
      </c>
      <c r="D245" s="95">
        <v>1</v>
      </c>
      <c r="E245" s="95">
        <v>1</v>
      </c>
      <c r="F245" s="95">
        <v>3</v>
      </c>
      <c r="G245" s="96" t="s">
        <v>126</v>
      </c>
      <c r="H245" s="97">
        <v>124659.48</v>
      </c>
      <c r="I245" s="97"/>
      <c r="J245" s="97">
        <f t="shared" si="104"/>
        <v>124659.48</v>
      </c>
      <c r="K245" s="97"/>
      <c r="L245" s="97">
        <v>49385</v>
      </c>
      <c r="M245" s="98">
        <f t="shared" si="105"/>
        <v>39.615920104913002</v>
      </c>
      <c r="N245" s="99">
        <f t="shared" si="115"/>
        <v>-75274.48</v>
      </c>
      <c r="P245" s="56"/>
      <c r="Q245" s="56"/>
      <c r="R245" s="56"/>
      <c r="S245" s="56"/>
      <c r="T245" s="56"/>
      <c r="U245" s="56"/>
      <c r="V245" s="56"/>
      <c r="W245" s="56"/>
    </row>
    <row r="246" spans="1:23" s="64" customFormat="1">
      <c r="A246" s="48" t="str">
        <f t="shared" si="101"/>
        <v>81104173114</v>
      </c>
      <c r="B246" s="93">
        <v>8110</v>
      </c>
      <c r="C246" s="94">
        <v>4173</v>
      </c>
      <c r="D246" s="95">
        <v>1</v>
      </c>
      <c r="E246" s="95">
        <v>1</v>
      </c>
      <c r="F246" s="95">
        <v>4</v>
      </c>
      <c r="G246" s="96" t="s">
        <v>127</v>
      </c>
      <c r="H246" s="97"/>
      <c r="I246" s="97"/>
      <c r="J246" s="97">
        <f t="shared" si="104"/>
        <v>0</v>
      </c>
      <c r="K246" s="97"/>
      <c r="L246" s="97"/>
      <c r="M246" s="98">
        <f t="shared" si="105"/>
        <v>0</v>
      </c>
      <c r="N246" s="99">
        <f t="shared" si="115"/>
        <v>0</v>
      </c>
      <c r="P246" s="56"/>
      <c r="Q246" s="56"/>
      <c r="R246" s="56"/>
      <c r="S246" s="56"/>
      <c r="T246" s="56"/>
      <c r="U246" s="56"/>
      <c r="V246" s="56"/>
      <c r="W246" s="56"/>
    </row>
    <row r="247" spans="1:23" s="64" customFormat="1">
      <c r="A247" s="48" t="str">
        <f t="shared" si="101"/>
        <v>81104173115</v>
      </c>
      <c r="B247" s="93">
        <v>8110</v>
      </c>
      <c r="C247" s="94">
        <v>4173</v>
      </c>
      <c r="D247" s="95">
        <v>1</v>
      </c>
      <c r="E247" s="95">
        <v>1</v>
      </c>
      <c r="F247" s="95">
        <v>5</v>
      </c>
      <c r="G247" s="96" t="s">
        <v>128</v>
      </c>
      <c r="H247" s="97"/>
      <c r="I247" s="97"/>
      <c r="J247" s="97">
        <f t="shared" si="104"/>
        <v>0</v>
      </c>
      <c r="K247" s="97"/>
      <c r="L247" s="97"/>
      <c r="M247" s="98">
        <f t="shared" si="105"/>
        <v>0</v>
      </c>
      <c r="N247" s="99">
        <f t="shared" si="115"/>
        <v>0</v>
      </c>
      <c r="P247" s="56"/>
      <c r="Q247" s="56"/>
      <c r="R247" s="56"/>
      <c r="S247" s="56"/>
      <c r="T247" s="56"/>
      <c r="U247" s="56"/>
      <c r="V247" s="56"/>
      <c r="W247" s="56"/>
    </row>
    <row r="248" spans="1:23" s="64" customFormat="1">
      <c r="A248" s="48" t="str">
        <f t="shared" si="101"/>
        <v>81104173116</v>
      </c>
      <c r="B248" s="93">
        <v>8110</v>
      </c>
      <c r="C248" s="94">
        <v>4173</v>
      </c>
      <c r="D248" s="95">
        <v>1</v>
      </c>
      <c r="E248" s="95">
        <v>1</v>
      </c>
      <c r="F248" s="95">
        <v>6</v>
      </c>
      <c r="G248" s="96" t="s">
        <v>129</v>
      </c>
      <c r="H248" s="97"/>
      <c r="I248" s="97"/>
      <c r="J248" s="97">
        <f t="shared" si="104"/>
        <v>0</v>
      </c>
      <c r="K248" s="97"/>
      <c r="L248" s="97"/>
      <c r="M248" s="98">
        <f t="shared" si="105"/>
        <v>0</v>
      </c>
      <c r="N248" s="99">
        <f t="shared" si="115"/>
        <v>0</v>
      </c>
      <c r="P248" s="56"/>
      <c r="Q248" s="56"/>
      <c r="R248" s="56"/>
      <c r="S248" s="56"/>
      <c r="T248" s="56"/>
      <c r="U248" s="56"/>
      <c r="V248" s="56"/>
      <c r="W248" s="56"/>
    </row>
    <row r="249" spans="1:23" s="64" customFormat="1">
      <c r="A249" s="48" t="str">
        <f t="shared" si="101"/>
        <v>81104173117</v>
      </c>
      <c r="B249" s="93">
        <v>8110</v>
      </c>
      <c r="C249" s="94">
        <v>4173</v>
      </c>
      <c r="D249" s="95">
        <v>1</v>
      </c>
      <c r="E249" s="95">
        <v>1</v>
      </c>
      <c r="F249" s="95">
        <v>7</v>
      </c>
      <c r="G249" s="96" t="s">
        <v>130</v>
      </c>
      <c r="H249" s="97"/>
      <c r="I249" s="97"/>
      <c r="J249" s="97">
        <f t="shared" si="104"/>
        <v>0</v>
      </c>
      <c r="K249" s="97"/>
      <c r="L249" s="97"/>
      <c r="M249" s="98">
        <f t="shared" si="105"/>
        <v>0</v>
      </c>
      <c r="N249" s="99">
        <f t="shared" si="115"/>
        <v>0</v>
      </c>
      <c r="P249" s="56"/>
      <c r="Q249" s="56"/>
      <c r="R249" s="56"/>
      <c r="S249" s="56"/>
      <c r="T249" s="56"/>
      <c r="U249" s="56"/>
      <c r="V249" s="56"/>
      <c r="W249" s="56"/>
    </row>
    <row r="250" spans="1:23" s="64" customFormat="1">
      <c r="A250" s="48" t="str">
        <f t="shared" si="101"/>
        <v>81104173118</v>
      </c>
      <c r="B250" s="93">
        <v>8110</v>
      </c>
      <c r="C250" s="94">
        <v>4173</v>
      </c>
      <c r="D250" s="95">
        <v>1</v>
      </c>
      <c r="E250" s="95">
        <v>1</v>
      </c>
      <c r="F250" s="95">
        <v>8</v>
      </c>
      <c r="G250" s="96" t="s">
        <v>131</v>
      </c>
      <c r="H250" s="97"/>
      <c r="I250" s="97"/>
      <c r="J250" s="97">
        <f t="shared" si="104"/>
        <v>0</v>
      </c>
      <c r="K250" s="97"/>
      <c r="L250" s="97"/>
      <c r="M250" s="98">
        <f t="shared" si="105"/>
        <v>0</v>
      </c>
      <c r="N250" s="99">
        <f t="shared" si="115"/>
        <v>0</v>
      </c>
      <c r="P250" s="56"/>
      <c r="Q250" s="56"/>
      <c r="R250" s="56"/>
      <c r="S250" s="56"/>
      <c r="T250" s="56"/>
      <c r="U250" s="56"/>
      <c r="V250" s="56"/>
      <c r="W250" s="56"/>
    </row>
    <row r="251" spans="1:23" s="64" customFormat="1">
      <c r="A251" s="48" t="str">
        <f t="shared" si="101"/>
        <v>81104173119</v>
      </c>
      <c r="B251" s="93">
        <v>8110</v>
      </c>
      <c r="C251" s="94">
        <v>4173</v>
      </c>
      <c r="D251" s="95">
        <v>1</v>
      </c>
      <c r="E251" s="95">
        <v>1</v>
      </c>
      <c r="F251" s="95">
        <v>9</v>
      </c>
      <c r="G251" s="96" t="s">
        <v>132</v>
      </c>
      <c r="H251" s="97"/>
      <c r="I251" s="97"/>
      <c r="J251" s="97">
        <f t="shared" si="104"/>
        <v>0</v>
      </c>
      <c r="K251" s="97"/>
      <c r="L251" s="97"/>
      <c r="M251" s="98">
        <f t="shared" si="105"/>
        <v>0</v>
      </c>
      <c r="N251" s="99">
        <f t="shared" si="115"/>
        <v>0</v>
      </c>
      <c r="P251" s="56"/>
      <c r="Q251" s="56"/>
      <c r="R251" s="56"/>
      <c r="S251" s="56"/>
      <c r="T251" s="56"/>
      <c r="U251" s="56"/>
      <c r="V251" s="56"/>
      <c r="W251" s="56"/>
    </row>
    <row r="252" spans="1:23" s="64" customFormat="1">
      <c r="A252" s="48" t="str">
        <f t="shared" si="101"/>
        <v>811041731110</v>
      </c>
      <c r="B252" s="93">
        <v>8110</v>
      </c>
      <c r="C252" s="94">
        <v>4173</v>
      </c>
      <c r="D252" s="95">
        <v>1</v>
      </c>
      <c r="E252" s="95">
        <v>1</v>
      </c>
      <c r="F252" s="95">
        <v>10</v>
      </c>
      <c r="G252" s="96" t="s">
        <v>133</v>
      </c>
      <c r="H252" s="97"/>
      <c r="I252" s="97"/>
      <c r="J252" s="97">
        <f t="shared" si="104"/>
        <v>0</v>
      </c>
      <c r="K252" s="97"/>
      <c r="L252" s="97"/>
      <c r="M252" s="98">
        <f t="shared" si="105"/>
        <v>0</v>
      </c>
      <c r="N252" s="99">
        <f t="shared" si="115"/>
        <v>0</v>
      </c>
      <c r="P252" s="56"/>
      <c r="Q252" s="56"/>
      <c r="R252" s="56"/>
      <c r="S252" s="56"/>
      <c r="T252" s="56"/>
      <c r="U252" s="56"/>
      <c r="V252" s="56"/>
      <c r="W252" s="56"/>
    </row>
    <row r="253" spans="1:23" s="64" customFormat="1">
      <c r="A253" s="48" t="str">
        <f t="shared" si="101"/>
        <v>811041731111</v>
      </c>
      <c r="B253" s="93">
        <v>8110</v>
      </c>
      <c r="C253" s="94">
        <v>4173</v>
      </c>
      <c r="D253" s="95">
        <v>1</v>
      </c>
      <c r="E253" s="95">
        <v>1</v>
      </c>
      <c r="F253" s="95">
        <v>11</v>
      </c>
      <c r="G253" s="96" t="s">
        <v>134</v>
      </c>
      <c r="H253" s="97"/>
      <c r="I253" s="97"/>
      <c r="J253" s="97">
        <f t="shared" si="104"/>
        <v>0</v>
      </c>
      <c r="K253" s="97"/>
      <c r="L253" s="97"/>
      <c r="M253" s="98">
        <f t="shared" si="105"/>
        <v>0</v>
      </c>
      <c r="N253" s="99">
        <f t="shared" si="115"/>
        <v>0</v>
      </c>
      <c r="P253" s="56"/>
      <c r="Q253" s="56"/>
      <c r="R253" s="56"/>
      <c r="S253" s="56"/>
      <c r="T253" s="56"/>
      <c r="U253" s="56"/>
      <c r="V253" s="56"/>
      <c r="W253" s="56"/>
    </row>
    <row r="254" spans="1:23" s="64" customFormat="1">
      <c r="A254" s="48" t="str">
        <f t="shared" si="101"/>
        <v>811041731112</v>
      </c>
      <c r="B254" s="93">
        <v>8110</v>
      </c>
      <c r="C254" s="94">
        <v>4173</v>
      </c>
      <c r="D254" s="95">
        <v>1</v>
      </c>
      <c r="E254" s="95">
        <v>1</v>
      </c>
      <c r="F254" s="95">
        <v>12</v>
      </c>
      <c r="G254" s="96" t="s">
        <v>135</v>
      </c>
      <c r="H254" s="97"/>
      <c r="I254" s="97"/>
      <c r="J254" s="97">
        <f t="shared" si="104"/>
        <v>0</v>
      </c>
      <c r="K254" s="97"/>
      <c r="L254" s="97"/>
      <c r="M254" s="98">
        <f t="shared" si="105"/>
        <v>0</v>
      </c>
      <c r="N254" s="99">
        <f t="shared" si="115"/>
        <v>0</v>
      </c>
      <c r="P254" s="56"/>
      <c r="Q254" s="56"/>
      <c r="R254" s="56"/>
      <c r="S254" s="56"/>
      <c r="T254" s="56"/>
      <c r="U254" s="56"/>
      <c r="V254" s="56"/>
      <c r="W254" s="56"/>
    </row>
    <row r="255" spans="1:23" s="64" customFormat="1">
      <c r="A255" s="48" t="str">
        <f t="shared" si="101"/>
        <v>811041731113</v>
      </c>
      <c r="B255" s="93">
        <v>8110</v>
      </c>
      <c r="C255" s="94">
        <v>4173</v>
      </c>
      <c r="D255" s="95">
        <v>1</v>
      </c>
      <c r="E255" s="95">
        <v>1</v>
      </c>
      <c r="F255" s="95">
        <v>13</v>
      </c>
      <c r="G255" s="96" t="s">
        <v>136</v>
      </c>
      <c r="H255" s="97">
        <v>270000</v>
      </c>
      <c r="I255" s="97"/>
      <c r="J255" s="97">
        <f t="shared" si="104"/>
        <v>270000</v>
      </c>
      <c r="K255" s="97"/>
      <c r="L255" s="97">
        <v>176030.5</v>
      </c>
      <c r="M255" s="98">
        <f t="shared" si="105"/>
        <v>65.196481481481484</v>
      </c>
      <c r="N255" s="99">
        <f t="shared" si="115"/>
        <v>-93969.5</v>
      </c>
      <c r="P255" s="56"/>
      <c r="Q255" s="56"/>
      <c r="R255" s="56"/>
      <c r="S255" s="56"/>
      <c r="T255" s="56"/>
      <c r="U255" s="56"/>
      <c r="V255" s="56"/>
      <c r="W255" s="56"/>
    </row>
    <row r="256" spans="1:23" s="64" customFormat="1">
      <c r="A256" s="48" t="str">
        <f t="shared" si="101"/>
        <v>811041731114</v>
      </c>
      <c r="B256" s="93">
        <v>8110</v>
      </c>
      <c r="C256" s="94">
        <v>4173</v>
      </c>
      <c r="D256" s="95">
        <v>1</v>
      </c>
      <c r="E256" s="95">
        <v>1</v>
      </c>
      <c r="F256" s="95">
        <v>14</v>
      </c>
      <c r="G256" s="96" t="s">
        <v>137</v>
      </c>
      <c r="H256" s="97"/>
      <c r="I256" s="97"/>
      <c r="J256" s="97">
        <f t="shared" si="104"/>
        <v>0</v>
      </c>
      <c r="K256" s="97"/>
      <c r="L256" s="97"/>
      <c r="M256" s="98">
        <f t="shared" si="105"/>
        <v>0</v>
      </c>
      <c r="N256" s="99">
        <f t="shared" si="115"/>
        <v>0</v>
      </c>
      <c r="P256" s="56"/>
      <c r="Q256" s="56"/>
      <c r="R256" s="56"/>
      <c r="S256" s="56"/>
      <c r="T256" s="56"/>
      <c r="U256" s="56"/>
      <c r="V256" s="56"/>
      <c r="W256" s="56"/>
    </row>
    <row r="257" spans="1:23" s="64" customFormat="1">
      <c r="A257" s="48" t="str">
        <f t="shared" si="101"/>
        <v>811041731115</v>
      </c>
      <c r="B257" s="93">
        <v>8110</v>
      </c>
      <c r="C257" s="94">
        <v>4173</v>
      </c>
      <c r="D257" s="95">
        <v>1</v>
      </c>
      <c r="E257" s="95">
        <v>1</v>
      </c>
      <c r="F257" s="95">
        <v>15</v>
      </c>
      <c r="G257" s="96" t="s">
        <v>138</v>
      </c>
      <c r="H257" s="97"/>
      <c r="I257" s="97"/>
      <c r="J257" s="97">
        <f t="shared" si="104"/>
        <v>0</v>
      </c>
      <c r="K257" s="97"/>
      <c r="L257" s="97"/>
      <c r="M257" s="98">
        <f t="shared" si="105"/>
        <v>0</v>
      </c>
      <c r="N257" s="99">
        <f t="shared" si="115"/>
        <v>0</v>
      </c>
      <c r="P257" s="56"/>
      <c r="Q257" s="56"/>
      <c r="R257" s="56"/>
      <c r="S257" s="56"/>
      <c r="T257" s="56"/>
      <c r="U257" s="56"/>
      <c r="V257" s="56"/>
      <c r="W257" s="56"/>
    </row>
    <row r="258" spans="1:23" s="64" customFormat="1">
      <c r="A258" s="48" t="str">
        <f t="shared" si="101"/>
        <v>811041731116</v>
      </c>
      <c r="B258" s="93">
        <v>8110</v>
      </c>
      <c r="C258" s="94">
        <v>4173</v>
      </c>
      <c r="D258" s="95">
        <v>1</v>
      </c>
      <c r="E258" s="95">
        <v>1</v>
      </c>
      <c r="F258" s="95">
        <v>16</v>
      </c>
      <c r="G258" s="96" t="s">
        <v>139</v>
      </c>
      <c r="H258" s="97">
        <v>26000</v>
      </c>
      <c r="I258" s="97"/>
      <c r="J258" s="97">
        <f t="shared" si="104"/>
        <v>26000</v>
      </c>
      <c r="K258" s="97"/>
      <c r="L258" s="97">
        <v>13490</v>
      </c>
      <c r="M258" s="98">
        <f t="shared" si="105"/>
        <v>51.884615384615387</v>
      </c>
      <c r="N258" s="99">
        <f t="shared" si="115"/>
        <v>-12510</v>
      </c>
      <c r="P258" s="56"/>
      <c r="Q258" s="56"/>
      <c r="R258" s="56"/>
      <c r="S258" s="56"/>
      <c r="T258" s="56"/>
      <c r="U258" s="56"/>
      <c r="V258" s="56"/>
      <c r="W258" s="56"/>
    </row>
    <row r="259" spans="1:23" s="64" customFormat="1">
      <c r="A259" s="48" t="str">
        <f t="shared" si="101"/>
        <v>811041731117</v>
      </c>
      <c r="B259" s="93">
        <v>8110</v>
      </c>
      <c r="C259" s="94">
        <v>4173</v>
      </c>
      <c r="D259" s="95">
        <v>1</v>
      </c>
      <c r="E259" s="95">
        <v>1</v>
      </c>
      <c r="F259" s="95">
        <v>17</v>
      </c>
      <c r="G259" s="96" t="s">
        <v>140</v>
      </c>
      <c r="H259" s="97">
        <v>47000</v>
      </c>
      <c r="I259" s="97"/>
      <c r="J259" s="97">
        <f t="shared" si="104"/>
        <v>47000</v>
      </c>
      <c r="K259" s="97"/>
      <c r="L259" s="97">
        <v>38340</v>
      </c>
      <c r="M259" s="98">
        <f t="shared" si="105"/>
        <v>81.574468085106375</v>
      </c>
      <c r="N259" s="99">
        <f t="shared" si="115"/>
        <v>-8660</v>
      </c>
      <c r="P259" s="56"/>
      <c r="Q259" s="56"/>
      <c r="R259" s="56"/>
      <c r="S259" s="56"/>
      <c r="T259" s="56"/>
      <c r="U259" s="56"/>
      <c r="V259" s="56"/>
      <c r="W259" s="56"/>
    </row>
    <row r="260" spans="1:23" s="64" customFormat="1">
      <c r="A260" s="48" t="str">
        <f t="shared" si="101"/>
        <v>811041731118</v>
      </c>
      <c r="B260" s="93">
        <v>8110</v>
      </c>
      <c r="C260" s="94">
        <v>4173</v>
      </c>
      <c r="D260" s="95">
        <v>1</v>
      </c>
      <c r="E260" s="95">
        <v>1</v>
      </c>
      <c r="F260" s="95">
        <v>18</v>
      </c>
      <c r="G260" s="96" t="s">
        <v>141</v>
      </c>
      <c r="H260" s="97">
        <v>14300</v>
      </c>
      <c r="I260" s="97"/>
      <c r="J260" s="97">
        <f t="shared" si="104"/>
        <v>14300</v>
      </c>
      <c r="K260" s="97"/>
      <c r="L260" s="97">
        <v>13707.56</v>
      </c>
      <c r="M260" s="98">
        <f t="shared" si="105"/>
        <v>95.857062937062935</v>
      </c>
      <c r="N260" s="99">
        <f t="shared" si="115"/>
        <v>-592.44000000000051</v>
      </c>
      <c r="P260" s="56"/>
      <c r="Q260" s="56"/>
      <c r="R260" s="56"/>
      <c r="S260" s="56"/>
      <c r="T260" s="56"/>
      <c r="U260" s="56"/>
      <c r="V260" s="56"/>
      <c r="W260" s="56"/>
    </row>
    <row r="261" spans="1:23" s="64" customFormat="1">
      <c r="A261" s="48" t="str">
        <f t="shared" si="101"/>
        <v>811041731119</v>
      </c>
      <c r="B261" s="93">
        <v>8110</v>
      </c>
      <c r="C261" s="94">
        <v>4173</v>
      </c>
      <c r="D261" s="95">
        <v>1</v>
      </c>
      <c r="E261" s="95">
        <v>1</v>
      </c>
      <c r="F261" s="95">
        <v>19</v>
      </c>
      <c r="G261" s="96" t="s">
        <v>142</v>
      </c>
      <c r="H261" s="97"/>
      <c r="I261" s="97"/>
      <c r="J261" s="97">
        <f t="shared" si="104"/>
        <v>0</v>
      </c>
      <c r="K261" s="97"/>
      <c r="L261" s="97"/>
      <c r="M261" s="98">
        <f t="shared" si="105"/>
        <v>0</v>
      </c>
      <c r="N261" s="99">
        <f t="shared" si="115"/>
        <v>0</v>
      </c>
      <c r="P261" s="56"/>
      <c r="Q261" s="56"/>
      <c r="R261" s="56"/>
      <c r="S261" s="56"/>
      <c r="T261" s="56"/>
      <c r="U261" s="56"/>
      <c r="V261" s="56"/>
      <c r="W261" s="56"/>
    </row>
    <row r="262" spans="1:23" s="64" customFormat="1">
      <c r="A262" s="48" t="str">
        <f t="shared" si="101"/>
        <v>811041731120</v>
      </c>
      <c r="B262" s="93">
        <v>8110</v>
      </c>
      <c r="C262" s="94">
        <v>4173</v>
      </c>
      <c r="D262" s="95">
        <v>1</v>
      </c>
      <c r="E262" s="95">
        <v>1</v>
      </c>
      <c r="F262" s="95">
        <v>20</v>
      </c>
      <c r="G262" s="96" t="s">
        <v>143</v>
      </c>
      <c r="H262" s="97"/>
      <c r="I262" s="97"/>
      <c r="J262" s="97">
        <f t="shared" si="104"/>
        <v>0</v>
      </c>
      <c r="K262" s="97"/>
      <c r="L262" s="97"/>
      <c r="M262" s="98">
        <f t="shared" si="105"/>
        <v>0</v>
      </c>
      <c r="N262" s="99">
        <f t="shared" si="115"/>
        <v>0</v>
      </c>
      <c r="P262" s="56"/>
      <c r="Q262" s="56"/>
      <c r="R262" s="56"/>
      <c r="S262" s="56"/>
      <c r="T262" s="56"/>
      <c r="U262" s="56"/>
      <c r="V262" s="56"/>
      <c r="W262" s="56"/>
    </row>
    <row r="263" spans="1:23" s="64" customFormat="1" ht="27">
      <c r="A263" s="48" t="str">
        <f t="shared" si="101"/>
        <v>811041731121</v>
      </c>
      <c r="B263" s="93">
        <v>8110</v>
      </c>
      <c r="C263" s="94">
        <v>4173</v>
      </c>
      <c r="D263" s="95">
        <v>1</v>
      </c>
      <c r="E263" s="95">
        <v>1</v>
      </c>
      <c r="F263" s="95">
        <v>21</v>
      </c>
      <c r="G263" s="96" t="s">
        <v>144</v>
      </c>
      <c r="H263" s="97"/>
      <c r="I263" s="97"/>
      <c r="J263" s="97">
        <f t="shared" si="104"/>
        <v>0</v>
      </c>
      <c r="K263" s="97"/>
      <c r="L263" s="97"/>
      <c r="M263" s="98">
        <f t="shared" si="105"/>
        <v>0</v>
      </c>
      <c r="N263" s="99">
        <f t="shared" si="115"/>
        <v>0</v>
      </c>
      <c r="P263" s="56"/>
      <c r="Q263" s="56"/>
      <c r="R263" s="56"/>
      <c r="S263" s="56"/>
      <c r="T263" s="56"/>
      <c r="U263" s="56"/>
      <c r="V263" s="56"/>
      <c r="W263" s="56"/>
    </row>
    <row r="264" spans="1:23" s="64" customFormat="1" ht="27">
      <c r="A264" s="48" t="str">
        <f t="shared" si="101"/>
        <v>811041731122</v>
      </c>
      <c r="B264" s="93">
        <v>8110</v>
      </c>
      <c r="C264" s="94">
        <v>4173</v>
      </c>
      <c r="D264" s="95">
        <v>1</v>
      </c>
      <c r="E264" s="95">
        <v>1</v>
      </c>
      <c r="F264" s="95">
        <v>22</v>
      </c>
      <c r="G264" s="96" t="s">
        <v>145</v>
      </c>
      <c r="H264" s="97">
        <v>18200</v>
      </c>
      <c r="I264" s="97"/>
      <c r="J264" s="97">
        <f t="shared" si="104"/>
        <v>18200</v>
      </c>
      <c r="K264" s="97"/>
      <c r="L264" s="97"/>
      <c r="M264" s="98">
        <f t="shared" si="105"/>
        <v>0</v>
      </c>
      <c r="N264" s="99">
        <f t="shared" si="115"/>
        <v>-18200</v>
      </c>
      <c r="P264" s="56"/>
      <c r="Q264" s="56"/>
      <c r="R264" s="56"/>
      <c r="S264" s="56"/>
      <c r="T264" s="56"/>
      <c r="U264" s="56"/>
      <c r="V264" s="56"/>
      <c r="W264" s="56"/>
    </row>
    <row r="265" spans="1:23" s="64" customFormat="1" ht="27">
      <c r="A265" s="48" t="str">
        <f t="shared" si="101"/>
        <v>81104174</v>
      </c>
      <c r="B265" s="72">
        <v>8110</v>
      </c>
      <c r="C265" s="73">
        <v>4174</v>
      </c>
      <c r="D265" s="74"/>
      <c r="E265" s="74"/>
      <c r="F265" s="74"/>
      <c r="G265" s="75" t="s">
        <v>146</v>
      </c>
      <c r="H265" s="76">
        <f t="shared" ref="H265:I267" si="123">SUM(H266)</f>
        <v>0</v>
      </c>
      <c r="I265" s="76">
        <f t="shared" si="123"/>
        <v>0</v>
      </c>
      <c r="J265" s="76">
        <f t="shared" si="104"/>
        <v>0</v>
      </c>
      <c r="K265" s="76">
        <f t="shared" ref="K265:L267" si="124">SUM(K266)</f>
        <v>0</v>
      </c>
      <c r="L265" s="76">
        <f t="shared" si="124"/>
        <v>0</v>
      </c>
      <c r="M265" s="77">
        <f t="shared" si="105"/>
        <v>0</v>
      </c>
      <c r="N265" s="78">
        <f t="shared" si="115"/>
        <v>0</v>
      </c>
      <c r="P265" s="56"/>
      <c r="Q265" s="56"/>
      <c r="R265" s="56"/>
      <c r="S265" s="56"/>
      <c r="T265" s="56"/>
      <c r="U265" s="56"/>
      <c r="V265" s="56"/>
      <c r="W265" s="56"/>
    </row>
    <row r="266" spans="1:23" s="64" customFormat="1" ht="27">
      <c r="A266" s="48" t="str">
        <f t="shared" si="101"/>
        <v>811041741</v>
      </c>
      <c r="B266" s="79">
        <v>8110</v>
      </c>
      <c r="C266" s="80">
        <v>4174</v>
      </c>
      <c r="D266" s="81">
        <v>1</v>
      </c>
      <c r="E266" s="81"/>
      <c r="F266" s="81"/>
      <c r="G266" s="82" t="s">
        <v>146</v>
      </c>
      <c r="H266" s="83">
        <f t="shared" si="123"/>
        <v>0</v>
      </c>
      <c r="I266" s="83">
        <f t="shared" si="123"/>
        <v>0</v>
      </c>
      <c r="J266" s="83">
        <f t="shared" si="104"/>
        <v>0</v>
      </c>
      <c r="K266" s="83">
        <f t="shared" si="124"/>
        <v>0</v>
      </c>
      <c r="L266" s="83">
        <f t="shared" si="124"/>
        <v>0</v>
      </c>
      <c r="M266" s="84">
        <f t="shared" si="105"/>
        <v>0</v>
      </c>
      <c r="N266" s="85">
        <f t="shared" si="115"/>
        <v>0</v>
      </c>
      <c r="P266" s="56"/>
      <c r="Q266" s="56"/>
      <c r="R266" s="56"/>
      <c r="S266" s="56"/>
      <c r="T266" s="56"/>
      <c r="U266" s="56"/>
      <c r="V266" s="56"/>
      <c r="W266" s="56"/>
    </row>
    <row r="267" spans="1:23" s="64" customFormat="1" ht="18">
      <c r="A267" s="48" t="str">
        <f t="shared" si="101"/>
        <v>8110417411</v>
      </c>
      <c r="B267" s="86">
        <v>8110</v>
      </c>
      <c r="C267" s="87">
        <v>4174</v>
      </c>
      <c r="D267" s="88">
        <v>1</v>
      </c>
      <c r="E267" s="88">
        <v>1</v>
      </c>
      <c r="F267" s="88"/>
      <c r="G267" s="89" t="s">
        <v>146</v>
      </c>
      <c r="H267" s="90">
        <f t="shared" si="123"/>
        <v>0</v>
      </c>
      <c r="I267" s="90">
        <f t="shared" si="123"/>
        <v>0</v>
      </c>
      <c r="J267" s="90">
        <f t="shared" si="104"/>
        <v>0</v>
      </c>
      <c r="K267" s="90">
        <f t="shared" si="124"/>
        <v>0</v>
      </c>
      <c r="L267" s="90">
        <f t="shared" si="124"/>
        <v>0</v>
      </c>
      <c r="M267" s="91">
        <f t="shared" si="105"/>
        <v>0</v>
      </c>
      <c r="N267" s="92">
        <f t="shared" si="115"/>
        <v>0</v>
      </c>
      <c r="P267" s="56"/>
      <c r="Q267" s="56"/>
      <c r="R267" s="56"/>
      <c r="S267" s="56"/>
      <c r="T267" s="56"/>
      <c r="U267" s="56"/>
      <c r="V267" s="56"/>
      <c r="W267" s="56"/>
    </row>
    <row r="268" spans="1:23" s="64" customFormat="1" ht="33" customHeight="1">
      <c r="A268" s="48" t="str">
        <f t="shared" si="101"/>
        <v>81104174111</v>
      </c>
      <c r="B268" s="93">
        <v>8110</v>
      </c>
      <c r="C268" s="94">
        <v>4174</v>
      </c>
      <c r="D268" s="95">
        <v>1</v>
      </c>
      <c r="E268" s="95">
        <v>1</v>
      </c>
      <c r="F268" s="95">
        <v>1</v>
      </c>
      <c r="G268" s="96" t="s">
        <v>146</v>
      </c>
      <c r="H268" s="97"/>
      <c r="I268" s="97"/>
      <c r="J268" s="97">
        <f t="shared" si="104"/>
        <v>0</v>
      </c>
      <c r="K268" s="97"/>
      <c r="L268" s="97"/>
      <c r="M268" s="98">
        <f t="shared" si="105"/>
        <v>0</v>
      </c>
      <c r="N268" s="99">
        <f t="shared" si="115"/>
        <v>0</v>
      </c>
      <c r="P268" s="56"/>
      <c r="Q268" s="56"/>
      <c r="R268" s="56"/>
      <c r="S268" s="56"/>
      <c r="T268" s="56"/>
      <c r="U268" s="56"/>
      <c r="V268" s="56"/>
      <c r="W268" s="56"/>
    </row>
    <row r="269" spans="1:23" s="64" customFormat="1" ht="27">
      <c r="A269" s="48" t="str">
        <f t="shared" ref="A269:A335" si="125">B269&amp;C269&amp;D269&amp;E269&amp;F269</f>
        <v>81104175</v>
      </c>
      <c r="B269" s="72">
        <v>8110</v>
      </c>
      <c r="C269" s="73">
        <v>4175</v>
      </c>
      <c r="D269" s="74"/>
      <c r="E269" s="74"/>
      <c r="F269" s="74"/>
      <c r="G269" s="75" t="s">
        <v>147</v>
      </c>
      <c r="H269" s="76">
        <f>+H270</f>
        <v>0</v>
      </c>
      <c r="I269" s="76">
        <f>+I270</f>
        <v>0</v>
      </c>
      <c r="J269" s="76">
        <f t="shared" si="104"/>
        <v>0</v>
      </c>
      <c r="K269" s="76">
        <f t="shared" ref="K269:L270" si="126">+K270</f>
        <v>0</v>
      </c>
      <c r="L269" s="76">
        <f t="shared" si="126"/>
        <v>0</v>
      </c>
      <c r="M269" s="77">
        <f t="shared" si="105"/>
        <v>0</v>
      </c>
      <c r="N269" s="78">
        <f t="shared" si="115"/>
        <v>0</v>
      </c>
      <c r="P269" s="56"/>
      <c r="Q269" s="56"/>
      <c r="R269" s="56"/>
      <c r="S269" s="56"/>
      <c r="T269" s="56"/>
      <c r="U269" s="56"/>
      <c r="V269" s="56"/>
      <c r="W269" s="56"/>
    </row>
    <row r="270" spans="1:23" s="64" customFormat="1" ht="27">
      <c r="A270" s="48" t="str">
        <f t="shared" si="125"/>
        <v>811041751</v>
      </c>
      <c r="B270" s="79">
        <v>8110</v>
      </c>
      <c r="C270" s="80">
        <v>4175</v>
      </c>
      <c r="D270" s="81">
        <v>1</v>
      </c>
      <c r="E270" s="81"/>
      <c r="F270" s="81"/>
      <c r="G270" s="82" t="s">
        <v>147</v>
      </c>
      <c r="H270" s="83">
        <f>+H271</f>
        <v>0</v>
      </c>
      <c r="I270" s="83">
        <f>+I271</f>
        <v>0</v>
      </c>
      <c r="J270" s="83">
        <f t="shared" ref="J270:J333" si="127">H270+I270</f>
        <v>0</v>
      </c>
      <c r="K270" s="83">
        <f t="shared" si="126"/>
        <v>0</v>
      </c>
      <c r="L270" s="83">
        <f t="shared" si="126"/>
        <v>0</v>
      </c>
      <c r="M270" s="84">
        <f t="shared" ref="M270:M333" si="128">IFERROR(L270/J270*100,0)</f>
        <v>0</v>
      </c>
      <c r="N270" s="85">
        <f t="shared" si="115"/>
        <v>0</v>
      </c>
      <c r="P270" s="56"/>
      <c r="Q270" s="56"/>
      <c r="R270" s="56"/>
      <c r="S270" s="56"/>
      <c r="T270" s="56"/>
      <c r="U270" s="56"/>
      <c r="V270" s="56"/>
      <c r="W270" s="56"/>
    </row>
    <row r="271" spans="1:23" s="64" customFormat="1" ht="27">
      <c r="A271" s="48" t="str">
        <f t="shared" si="125"/>
        <v>8110417511</v>
      </c>
      <c r="B271" s="86">
        <v>8110</v>
      </c>
      <c r="C271" s="87">
        <v>4175</v>
      </c>
      <c r="D271" s="88">
        <v>1</v>
      </c>
      <c r="E271" s="88">
        <v>1</v>
      </c>
      <c r="F271" s="88"/>
      <c r="G271" s="89" t="s">
        <v>147</v>
      </c>
      <c r="H271" s="90">
        <f>SUM(H272)</f>
        <v>0</v>
      </c>
      <c r="I271" s="90">
        <f>SUM(I272)</f>
        <v>0</v>
      </c>
      <c r="J271" s="90">
        <f t="shared" si="127"/>
        <v>0</v>
      </c>
      <c r="K271" s="90">
        <f t="shared" ref="K271:L271" si="129">SUM(K272)</f>
        <v>0</v>
      </c>
      <c r="L271" s="90">
        <f t="shared" si="129"/>
        <v>0</v>
      </c>
      <c r="M271" s="91">
        <f t="shared" si="128"/>
        <v>0</v>
      </c>
      <c r="N271" s="92">
        <f t="shared" si="115"/>
        <v>0</v>
      </c>
      <c r="P271" s="56"/>
      <c r="Q271" s="56"/>
      <c r="R271" s="56"/>
      <c r="S271" s="56"/>
      <c r="T271" s="56"/>
      <c r="U271" s="56"/>
      <c r="V271" s="56"/>
      <c r="W271" s="56"/>
    </row>
    <row r="272" spans="1:23" s="64" customFormat="1" ht="33" customHeight="1">
      <c r="A272" s="48" t="str">
        <f t="shared" si="125"/>
        <v>81104175111</v>
      </c>
      <c r="B272" s="119">
        <v>8110</v>
      </c>
      <c r="C272" s="120">
        <v>4175</v>
      </c>
      <c r="D272" s="121">
        <v>1</v>
      </c>
      <c r="E272" s="121">
        <v>1</v>
      </c>
      <c r="F272" s="121">
        <v>1</v>
      </c>
      <c r="G272" s="122" t="s">
        <v>147</v>
      </c>
      <c r="H272" s="123"/>
      <c r="I272" s="123"/>
      <c r="J272" s="123">
        <f t="shared" si="127"/>
        <v>0</v>
      </c>
      <c r="K272" s="123"/>
      <c r="L272" s="123"/>
      <c r="M272" s="124">
        <f t="shared" si="128"/>
        <v>0</v>
      </c>
      <c r="N272" s="99">
        <f t="shared" si="115"/>
        <v>0</v>
      </c>
      <c r="P272" s="56"/>
      <c r="Q272" s="56"/>
      <c r="R272" s="56"/>
      <c r="S272" s="56"/>
      <c r="T272" s="56"/>
      <c r="U272" s="56"/>
      <c r="V272" s="56"/>
      <c r="W272" s="56"/>
    </row>
    <row r="273" spans="1:23" s="64" customFormat="1" ht="27">
      <c r="A273" s="48" t="str">
        <f t="shared" si="125"/>
        <v>81104176</v>
      </c>
      <c r="B273" s="72">
        <v>8110</v>
      </c>
      <c r="C273" s="73">
        <v>4176</v>
      </c>
      <c r="D273" s="74"/>
      <c r="E273" s="74"/>
      <c r="F273" s="74"/>
      <c r="G273" s="75" t="s">
        <v>148</v>
      </c>
      <c r="H273" s="76">
        <f>+H274</f>
        <v>0</v>
      </c>
      <c r="I273" s="76">
        <f>+I274</f>
        <v>0</v>
      </c>
      <c r="J273" s="76">
        <f t="shared" si="127"/>
        <v>0</v>
      </c>
      <c r="K273" s="76">
        <f t="shared" ref="K273:L274" si="130">+K274</f>
        <v>0</v>
      </c>
      <c r="L273" s="76">
        <f t="shared" si="130"/>
        <v>0</v>
      </c>
      <c r="M273" s="77">
        <f t="shared" si="128"/>
        <v>0</v>
      </c>
      <c r="N273" s="78">
        <f t="shared" si="115"/>
        <v>0</v>
      </c>
      <c r="P273" s="56"/>
      <c r="Q273" s="56"/>
      <c r="R273" s="56"/>
      <c r="S273" s="56"/>
      <c r="T273" s="56"/>
      <c r="U273" s="56"/>
      <c r="V273" s="56"/>
      <c r="W273" s="56"/>
    </row>
    <row r="274" spans="1:23" s="64" customFormat="1" ht="27">
      <c r="A274" s="48" t="str">
        <f t="shared" si="125"/>
        <v>811041761</v>
      </c>
      <c r="B274" s="79">
        <v>8110</v>
      </c>
      <c r="C274" s="80">
        <v>4176</v>
      </c>
      <c r="D274" s="81">
        <v>1</v>
      </c>
      <c r="E274" s="81"/>
      <c r="F274" s="81"/>
      <c r="G274" s="82" t="s">
        <v>148</v>
      </c>
      <c r="H274" s="83">
        <f>+H275</f>
        <v>0</v>
      </c>
      <c r="I274" s="83">
        <f>+I275</f>
        <v>0</v>
      </c>
      <c r="J274" s="83">
        <f t="shared" si="127"/>
        <v>0</v>
      </c>
      <c r="K274" s="83">
        <f t="shared" si="130"/>
        <v>0</v>
      </c>
      <c r="L274" s="83">
        <f t="shared" si="130"/>
        <v>0</v>
      </c>
      <c r="M274" s="84">
        <f t="shared" si="128"/>
        <v>0</v>
      </c>
      <c r="N274" s="85">
        <f t="shared" si="115"/>
        <v>0</v>
      </c>
      <c r="P274" s="56"/>
      <c r="Q274" s="56"/>
      <c r="R274" s="56"/>
      <c r="S274" s="56"/>
      <c r="T274" s="56"/>
      <c r="U274" s="56"/>
      <c r="V274" s="56"/>
      <c r="W274" s="56"/>
    </row>
    <row r="275" spans="1:23" s="64" customFormat="1" ht="27">
      <c r="A275" s="48" t="str">
        <f t="shared" si="125"/>
        <v>8110417611</v>
      </c>
      <c r="B275" s="86">
        <v>8110</v>
      </c>
      <c r="C275" s="87">
        <v>4176</v>
      </c>
      <c r="D275" s="88">
        <v>1</v>
      </c>
      <c r="E275" s="88">
        <v>1</v>
      </c>
      <c r="F275" s="88"/>
      <c r="G275" s="89" t="s">
        <v>148</v>
      </c>
      <c r="H275" s="90">
        <f>SUM(H276)</f>
        <v>0</v>
      </c>
      <c r="I275" s="90">
        <f>SUM(I276)</f>
        <v>0</v>
      </c>
      <c r="J275" s="90">
        <f t="shared" si="127"/>
        <v>0</v>
      </c>
      <c r="K275" s="90">
        <f t="shared" ref="K275:L275" si="131">SUM(K276)</f>
        <v>0</v>
      </c>
      <c r="L275" s="90">
        <f t="shared" si="131"/>
        <v>0</v>
      </c>
      <c r="M275" s="91">
        <f t="shared" si="128"/>
        <v>0</v>
      </c>
      <c r="N275" s="92">
        <f t="shared" si="115"/>
        <v>0</v>
      </c>
      <c r="P275" s="56"/>
      <c r="Q275" s="56"/>
      <c r="R275" s="56"/>
      <c r="S275" s="56"/>
      <c r="T275" s="56"/>
      <c r="U275" s="56"/>
      <c r="V275" s="56"/>
      <c r="W275" s="56"/>
    </row>
    <row r="276" spans="1:23" s="64" customFormat="1" ht="33" customHeight="1">
      <c r="A276" s="48" t="str">
        <f t="shared" si="125"/>
        <v>81104176111</v>
      </c>
      <c r="B276" s="119">
        <v>8110</v>
      </c>
      <c r="C276" s="120">
        <v>4176</v>
      </c>
      <c r="D276" s="121">
        <v>1</v>
      </c>
      <c r="E276" s="121">
        <v>1</v>
      </c>
      <c r="F276" s="121">
        <v>1</v>
      </c>
      <c r="G276" s="122" t="s">
        <v>148</v>
      </c>
      <c r="H276" s="123"/>
      <c r="I276" s="123"/>
      <c r="J276" s="123">
        <f t="shared" si="127"/>
        <v>0</v>
      </c>
      <c r="K276" s="123"/>
      <c r="L276" s="123"/>
      <c r="M276" s="124">
        <f t="shared" si="128"/>
        <v>0</v>
      </c>
      <c r="N276" s="99">
        <f t="shared" si="115"/>
        <v>0</v>
      </c>
      <c r="P276" s="56"/>
      <c r="Q276" s="56"/>
      <c r="R276" s="56"/>
      <c r="S276" s="56"/>
      <c r="T276" s="56"/>
      <c r="U276" s="56"/>
      <c r="V276" s="56"/>
      <c r="W276" s="56"/>
    </row>
    <row r="277" spans="1:23" s="64" customFormat="1" ht="27">
      <c r="A277" s="48" t="str">
        <f t="shared" si="125"/>
        <v>81104177</v>
      </c>
      <c r="B277" s="72">
        <v>8110</v>
      </c>
      <c r="C277" s="73">
        <v>4177</v>
      </c>
      <c r="D277" s="74"/>
      <c r="E277" s="74"/>
      <c r="F277" s="74"/>
      <c r="G277" s="75" t="s">
        <v>149</v>
      </c>
      <c r="H277" s="76">
        <f>+H278</f>
        <v>0</v>
      </c>
      <c r="I277" s="76">
        <f>+I278</f>
        <v>0</v>
      </c>
      <c r="J277" s="76">
        <f t="shared" si="127"/>
        <v>0</v>
      </c>
      <c r="K277" s="76">
        <f t="shared" ref="K277:L278" si="132">+K278</f>
        <v>0</v>
      </c>
      <c r="L277" s="76">
        <f t="shared" si="132"/>
        <v>0</v>
      </c>
      <c r="M277" s="77">
        <f t="shared" si="128"/>
        <v>0</v>
      </c>
      <c r="N277" s="78">
        <f t="shared" si="115"/>
        <v>0</v>
      </c>
      <c r="P277" s="56"/>
      <c r="Q277" s="56"/>
      <c r="R277" s="56"/>
      <c r="S277" s="56"/>
      <c r="T277" s="56"/>
      <c r="U277" s="56"/>
      <c r="V277" s="56"/>
      <c r="W277" s="56"/>
    </row>
    <row r="278" spans="1:23" s="64" customFormat="1" ht="27">
      <c r="A278" s="48" t="str">
        <f t="shared" si="125"/>
        <v>811041771</v>
      </c>
      <c r="B278" s="79">
        <v>8110</v>
      </c>
      <c r="C278" s="80">
        <v>4177</v>
      </c>
      <c r="D278" s="81">
        <v>1</v>
      </c>
      <c r="E278" s="81"/>
      <c r="F278" s="81"/>
      <c r="G278" s="82" t="s">
        <v>149</v>
      </c>
      <c r="H278" s="83">
        <f>+H279</f>
        <v>0</v>
      </c>
      <c r="I278" s="83">
        <f>+I279</f>
        <v>0</v>
      </c>
      <c r="J278" s="83">
        <f t="shared" si="127"/>
        <v>0</v>
      </c>
      <c r="K278" s="83">
        <f t="shared" si="132"/>
        <v>0</v>
      </c>
      <c r="L278" s="83">
        <f t="shared" si="132"/>
        <v>0</v>
      </c>
      <c r="M278" s="84">
        <f t="shared" si="128"/>
        <v>0</v>
      </c>
      <c r="N278" s="85">
        <f t="shared" si="115"/>
        <v>0</v>
      </c>
      <c r="P278" s="56"/>
      <c r="Q278" s="56"/>
      <c r="R278" s="56"/>
      <c r="S278" s="56"/>
      <c r="T278" s="56"/>
      <c r="U278" s="56"/>
      <c r="V278" s="56"/>
      <c r="W278" s="56"/>
    </row>
    <row r="279" spans="1:23" s="64" customFormat="1" ht="18">
      <c r="A279" s="48" t="str">
        <f t="shared" si="125"/>
        <v>8110417711</v>
      </c>
      <c r="B279" s="86">
        <v>8110</v>
      </c>
      <c r="C279" s="87">
        <v>4177</v>
      </c>
      <c r="D279" s="88">
        <v>1</v>
      </c>
      <c r="E279" s="88">
        <v>1</v>
      </c>
      <c r="F279" s="88"/>
      <c r="G279" s="89" t="s">
        <v>149</v>
      </c>
      <c r="H279" s="90">
        <f>SUM(H280)</f>
        <v>0</v>
      </c>
      <c r="I279" s="90">
        <f>SUM(I280)</f>
        <v>0</v>
      </c>
      <c r="J279" s="90">
        <f t="shared" si="127"/>
        <v>0</v>
      </c>
      <c r="K279" s="90">
        <f t="shared" ref="K279:L279" si="133">SUM(K280)</f>
        <v>0</v>
      </c>
      <c r="L279" s="90">
        <f t="shared" si="133"/>
        <v>0</v>
      </c>
      <c r="M279" s="91">
        <f t="shared" si="128"/>
        <v>0</v>
      </c>
      <c r="N279" s="92">
        <f t="shared" si="115"/>
        <v>0</v>
      </c>
      <c r="P279" s="56"/>
      <c r="Q279" s="56"/>
      <c r="R279" s="56"/>
      <c r="S279" s="56"/>
      <c r="T279" s="56"/>
      <c r="U279" s="56"/>
      <c r="V279" s="56"/>
      <c r="W279" s="56"/>
    </row>
    <row r="280" spans="1:23" s="64" customFormat="1" ht="33" customHeight="1">
      <c r="A280" s="48" t="str">
        <f t="shared" si="125"/>
        <v>81104177111</v>
      </c>
      <c r="B280" s="119">
        <v>8110</v>
      </c>
      <c r="C280" s="120">
        <v>4177</v>
      </c>
      <c r="D280" s="121">
        <v>1</v>
      </c>
      <c r="E280" s="121">
        <v>1</v>
      </c>
      <c r="F280" s="121">
        <v>1</v>
      </c>
      <c r="G280" s="122" t="s">
        <v>149</v>
      </c>
      <c r="H280" s="123"/>
      <c r="I280" s="123"/>
      <c r="J280" s="123">
        <f t="shared" si="127"/>
        <v>0</v>
      </c>
      <c r="K280" s="123"/>
      <c r="L280" s="123"/>
      <c r="M280" s="124">
        <f t="shared" si="128"/>
        <v>0</v>
      </c>
      <c r="N280" s="99">
        <f t="shared" si="115"/>
        <v>0</v>
      </c>
      <c r="P280" s="56"/>
      <c r="Q280" s="56"/>
      <c r="R280" s="56"/>
      <c r="S280" s="56"/>
      <c r="T280" s="56"/>
      <c r="U280" s="56"/>
      <c r="V280" s="56"/>
      <c r="W280" s="56"/>
    </row>
    <row r="281" spans="1:23" s="64" customFormat="1" ht="18">
      <c r="A281" s="48" t="str">
        <f t="shared" si="125"/>
        <v>81104178</v>
      </c>
      <c r="B281" s="72">
        <v>8110</v>
      </c>
      <c r="C281" s="73">
        <v>4178</v>
      </c>
      <c r="D281" s="74"/>
      <c r="E281" s="74"/>
      <c r="F281" s="74"/>
      <c r="G281" s="75" t="s">
        <v>150</v>
      </c>
      <c r="H281" s="76">
        <f>+H282</f>
        <v>0</v>
      </c>
      <c r="I281" s="76">
        <f>+I282</f>
        <v>0</v>
      </c>
      <c r="J281" s="76">
        <f t="shared" si="127"/>
        <v>0</v>
      </c>
      <c r="K281" s="76">
        <f t="shared" ref="K281:L282" si="134">+K282</f>
        <v>0</v>
      </c>
      <c r="L281" s="76">
        <f t="shared" si="134"/>
        <v>0</v>
      </c>
      <c r="M281" s="77">
        <f t="shared" si="128"/>
        <v>0</v>
      </c>
      <c r="N281" s="78">
        <f t="shared" si="115"/>
        <v>0</v>
      </c>
      <c r="P281" s="56"/>
      <c r="Q281" s="56"/>
      <c r="R281" s="56"/>
      <c r="S281" s="56"/>
      <c r="T281" s="56"/>
      <c r="U281" s="56"/>
      <c r="V281" s="56"/>
      <c r="W281" s="56"/>
    </row>
    <row r="282" spans="1:23" s="64" customFormat="1" ht="18">
      <c r="A282" s="48" t="str">
        <f t="shared" si="125"/>
        <v>811041781</v>
      </c>
      <c r="B282" s="79">
        <v>8110</v>
      </c>
      <c r="C282" s="80">
        <v>4178</v>
      </c>
      <c r="D282" s="81">
        <v>1</v>
      </c>
      <c r="E282" s="81"/>
      <c r="F282" s="81"/>
      <c r="G282" s="82" t="s">
        <v>150</v>
      </c>
      <c r="H282" s="83">
        <f>+H283</f>
        <v>0</v>
      </c>
      <c r="I282" s="83">
        <f>+I283</f>
        <v>0</v>
      </c>
      <c r="J282" s="83">
        <f t="shared" si="127"/>
        <v>0</v>
      </c>
      <c r="K282" s="83">
        <f t="shared" si="134"/>
        <v>0</v>
      </c>
      <c r="L282" s="83">
        <f t="shared" si="134"/>
        <v>0</v>
      </c>
      <c r="M282" s="84">
        <f t="shared" si="128"/>
        <v>0</v>
      </c>
      <c r="N282" s="85">
        <f t="shared" si="115"/>
        <v>0</v>
      </c>
      <c r="P282" s="56"/>
      <c r="Q282" s="56"/>
      <c r="R282" s="56"/>
      <c r="S282" s="56"/>
      <c r="T282" s="56"/>
      <c r="U282" s="56"/>
      <c r="V282" s="56"/>
      <c r="W282" s="56"/>
    </row>
    <row r="283" spans="1:23" s="64" customFormat="1" ht="18">
      <c r="A283" s="48" t="str">
        <f t="shared" si="125"/>
        <v>8110417811</v>
      </c>
      <c r="B283" s="86">
        <v>8110</v>
      </c>
      <c r="C283" s="87">
        <v>4178</v>
      </c>
      <c r="D283" s="88">
        <v>1</v>
      </c>
      <c r="E283" s="88">
        <v>1</v>
      </c>
      <c r="F283" s="88"/>
      <c r="G283" s="89" t="s">
        <v>150</v>
      </c>
      <c r="H283" s="90">
        <f>SUM(H284)</f>
        <v>0</v>
      </c>
      <c r="I283" s="90">
        <f>SUM(I284)</f>
        <v>0</v>
      </c>
      <c r="J283" s="90">
        <f t="shared" si="127"/>
        <v>0</v>
      </c>
      <c r="K283" s="90">
        <f t="shared" ref="K283:L283" si="135">SUM(K284)</f>
        <v>0</v>
      </c>
      <c r="L283" s="90">
        <f t="shared" si="135"/>
        <v>0</v>
      </c>
      <c r="M283" s="91">
        <f t="shared" si="128"/>
        <v>0</v>
      </c>
      <c r="N283" s="92">
        <f t="shared" si="115"/>
        <v>0</v>
      </c>
      <c r="P283" s="56"/>
      <c r="Q283" s="56"/>
      <c r="R283" s="56"/>
      <c r="S283" s="56"/>
      <c r="T283" s="56"/>
      <c r="U283" s="56"/>
      <c r="V283" s="56"/>
      <c r="W283" s="56"/>
    </row>
    <row r="284" spans="1:23" s="64" customFormat="1" ht="33" customHeight="1">
      <c r="A284" s="48" t="str">
        <f t="shared" si="125"/>
        <v>81104178111</v>
      </c>
      <c r="B284" s="119">
        <v>8110</v>
      </c>
      <c r="C284" s="120">
        <v>4178</v>
      </c>
      <c r="D284" s="121">
        <v>1</v>
      </c>
      <c r="E284" s="121">
        <v>1</v>
      </c>
      <c r="F284" s="121">
        <v>1</v>
      </c>
      <c r="G284" s="122" t="s">
        <v>150</v>
      </c>
      <c r="H284" s="123"/>
      <c r="I284" s="123"/>
      <c r="J284" s="123">
        <f t="shared" si="127"/>
        <v>0</v>
      </c>
      <c r="K284" s="123"/>
      <c r="L284" s="123"/>
      <c r="M284" s="124">
        <f t="shared" si="128"/>
        <v>0</v>
      </c>
      <c r="N284" s="99">
        <f t="shared" si="115"/>
        <v>0</v>
      </c>
      <c r="P284" s="56"/>
      <c r="Q284" s="56"/>
      <c r="R284" s="56"/>
      <c r="S284" s="56"/>
      <c r="T284" s="56"/>
      <c r="U284" s="56"/>
      <c r="V284" s="56"/>
      <c r="W284" s="56"/>
    </row>
    <row r="285" spans="1:23" s="64" customFormat="1" ht="19.5" customHeight="1">
      <c r="A285" s="48" t="str">
        <f t="shared" si="125"/>
        <v>Subtotal (12)</v>
      </c>
      <c r="B285" s="104" t="s">
        <v>36</v>
      </c>
      <c r="C285" s="116"/>
      <c r="D285" s="106"/>
      <c r="E285" s="106"/>
      <c r="F285" s="106"/>
      <c r="G285" s="114"/>
      <c r="H285" s="107">
        <f>+H232+H236+H240+H265+H269+H273+H277+H281</f>
        <v>500159.48</v>
      </c>
      <c r="I285" s="107">
        <f>+I232+I236+I240+I265+I269+I273+I277+I281</f>
        <v>0</v>
      </c>
      <c r="J285" s="107">
        <f t="shared" si="127"/>
        <v>500159.48</v>
      </c>
      <c r="K285" s="107">
        <f t="shared" ref="K285:L285" si="136">+K232+K236+K240+K265+K269+K273+K277+K281</f>
        <v>0</v>
      </c>
      <c r="L285" s="107">
        <f t="shared" si="136"/>
        <v>290953.06</v>
      </c>
      <c r="M285" s="108">
        <f t="shared" si="128"/>
        <v>58.172057440558767</v>
      </c>
      <c r="N285" s="109">
        <f t="shared" si="115"/>
        <v>-209206.41999999998</v>
      </c>
      <c r="P285" s="56"/>
      <c r="Q285" s="56"/>
      <c r="R285" s="56"/>
      <c r="S285" s="56"/>
      <c r="T285" s="56"/>
      <c r="U285" s="56"/>
      <c r="V285" s="56"/>
      <c r="W285" s="56"/>
    </row>
    <row r="286" spans="1:23" s="64" customFormat="1" ht="46.5" customHeight="1">
      <c r="A286" s="48" t="str">
        <f t="shared" si="125"/>
        <v>81104200</v>
      </c>
      <c r="B286" s="57">
        <v>8110</v>
      </c>
      <c r="C286" s="58">
        <v>4200</v>
      </c>
      <c r="D286" s="59"/>
      <c r="E286" s="59"/>
      <c r="F286" s="59"/>
      <c r="G286" s="60" t="s">
        <v>151</v>
      </c>
      <c r="H286" s="61">
        <f>+H287+H360</f>
        <v>5628840.5199999996</v>
      </c>
      <c r="I286" s="61">
        <f>+I287+I360</f>
        <v>0</v>
      </c>
      <c r="J286" s="61">
        <f t="shared" si="127"/>
        <v>5628840.5199999996</v>
      </c>
      <c r="K286" s="61">
        <f t="shared" ref="K286:L286" si="137">+K287+K360</f>
        <v>0</v>
      </c>
      <c r="L286" s="61">
        <f t="shared" si="137"/>
        <v>4571975.22</v>
      </c>
      <c r="M286" s="62">
        <f t="shared" si="128"/>
        <v>81.224102970321852</v>
      </c>
      <c r="N286" s="63">
        <f t="shared" si="115"/>
        <v>-1056865.2999999998</v>
      </c>
      <c r="P286" s="56"/>
      <c r="Q286" s="56"/>
      <c r="R286" s="56"/>
      <c r="S286" s="56"/>
      <c r="T286" s="56"/>
      <c r="U286" s="56"/>
      <c r="V286" s="56"/>
      <c r="W286" s="56"/>
    </row>
    <row r="287" spans="1:23" s="64" customFormat="1" ht="21" customHeight="1">
      <c r="A287" s="48" t="str">
        <f t="shared" si="125"/>
        <v>81104210</v>
      </c>
      <c r="B287" s="65">
        <v>8110</v>
      </c>
      <c r="C287" s="66">
        <v>4210</v>
      </c>
      <c r="D287" s="67"/>
      <c r="E287" s="67"/>
      <c r="F287" s="67"/>
      <c r="G287" s="68" t="s">
        <v>152</v>
      </c>
      <c r="H287" s="69">
        <f>+H288+H317+H325+H329+H334</f>
        <v>0</v>
      </c>
      <c r="I287" s="69">
        <f>+I288+I317+I325+I329+I334</f>
        <v>0</v>
      </c>
      <c r="J287" s="69">
        <f t="shared" si="127"/>
        <v>0</v>
      </c>
      <c r="K287" s="69">
        <f t="shared" ref="K287:L287" si="138">+K288+K317+K325+K329+K334</f>
        <v>0</v>
      </c>
      <c r="L287" s="69">
        <f t="shared" si="138"/>
        <v>0</v>
      </c>
      <c r="M287" s="70">
        <f t="shared" si="128"/>
        <v>0</v>
      </c>
      <c r="N287" s="71">
        <f t="shared" si="115"/>
        <v>0</v>
      </c>
      <c r="P287" s="56"/>
      <c r="Q287" s="56"/>
      <c r="R287" s="56"/>
      <c r="S287" s="56"/>
      <c r="T287" s="56"/>
      <c r="U287" s="56"/>
      <c r="V287" s="56"/>
      <c r="W287" s="56"/>
    </row>
    <row r="288" spans="1:23" s="64" customFormat="1">
      <c r="A288" s="48" t="str">
        <f t="shared" si="125"/>
        <v>81104211</v>
      </c>
      <c r="B288" s="72">
        <v>8110</v>
      </c>
      <c r="C288" s="73">
        <v>4211</v>
      </c>
      <c r="D288" s="74"/>
      <c r="E288" s="74"/>
      <c r="F288" s="74"/>
      <c r="G288" s="75" t="s">
        <v>153</v>
      </c>
      <c r="H288" s="76">
        <f>SUM(H289)</f>
        <v>0</v>
      </c>
      <c r="I288" s="76">
        <f>SUM(I289)</f>
        <v>0</v>
      </c>
      <c r="J288" s="76">
        <f t="shared" si="127"/>
        <v>0</v>
      </c>
      <c r="K288" s="76">
        <f t="shared" ref="K288:L288" si="139">SUM(K289)</f>
        <v>0</v>
      </c>
      <c r="L288" s="76">
        <f t="shared" si="139"/>
        <v>0</v>
      </c>
      <c r="M288" s="77">
        <f t="shared" si="128"/>
        <v>0</v>
      </c>
      <c r="N288" s="78">
        <f t="shared" si="115"/>
        <v>0</v>
      </c>
      <c r="P288" s="56"/>
      <c r="Q288" s="56"/>
      <c r="R288" s="56"/>
      <c r="S288" s="56"/>
      <c r="T288" s="56"/>
      <c r="U288" s="56"/>
      <c r="V288" s="56"/>
      <c r="W288" s="56"/>
    </row>
    <row r="289" spans="1:23" s="64" customFormat="1">
      <c r="A289" s="48" t="str">
        <f t="shared" si="125"/>
        <v>811042111</v>
      </c>
      <c r="B289" s="79">
        <v>8110</v>
      </c>
      <c r="C289" s="80">
        <v>4211</v>
      </c>
      <c r="D289" s="81">
        <v>1</v>
      </c>
      <c r="E289" s="81"/>
      <c r="F289" s="81"/>
      <c r="G289" s="82" t="s">
        <v>153</v>
      </c>
      <c r="H289" s="83">
        <f>+H290+H303</f>
        <v>0</v>
      </c>
      <c r="I289" s="83">
        <f>+I290+I303</f>
        <v>0</v>
      </c>
      <c r="J289" s="83">
        <f t="shared" si="127"/>
        <v>0</v>
      </c>
      <c r="K289" s="83">
        <f t="shared" ref="K289:L289" si="140">+K290+K303</f>
        <v>0</v>
      </c>
      <c r="L289" s="83">
        <f t="shared" si="140"/>
        <v>0</v>
      </c>
      <c r="M289" s="84">
        <f t="shared" si="128"/>
        <v>0</v>
      </c>
      <c r="N289" s="85">
        <f t="shared" si="115"/>
        <v>0</v>
      </c>
      <c r="P289" s="56"/>
      <c r="Q289" s="56"/>
      <c r="R289" s="56"/>
      <c r="S289" s="56"/>
      <c r="T289" s="56"/>
      <c r="U289" s="56"/>
      <c r="V289" s="56"/>
      <c r="W289" s="56"/>
    </row>
    <row r="290" spans="1:23" s="64" customFormat="1" ht="18">
      <c r="A290" s="48" t="str">
        <f t="shared" si="125"/>
        <v>8110421111</v>
      </c>
      <c r="B290" s="86">
        <v>8110</v>
      </c>
      <c r="C290" s="87">
        <v>4211</v>
      </c>
      <c r="D290" s="88">
        <v>1</v>
      </c>
      <c r="E290" s="88">
        <v>1</v>
      </c>
      <c r="F290" s="88"/>
      <c r="G290" s="89" t="s">
        <v>154</v>
      </c>
      <c r="H290" s="90">
        <f>SUM(H291:H302)</f>
        <v>0</v>
      </c>
      <c r="I290" s="90">
        <f>SUM(I291:I302)</f>
        <v>0</v>
      </c>
      <c r="J290" s="90">
        <f t="shared" si="127"/>
        <v>0</v>
      </c>
      <c r="K290" s="90">
        <f t="shared" ref="K290:L290" si="141">SUM(K291:K302)</f>
        <v>0</v>
      </c>
      <c r="L290" s="90">
        <f t="shared" si="141"/>
        <v>0</v>
      </c>
      <c r="M290" s="91">
        <f t="shared" si="128"/>
        <v>0</v>
      </c>
      <c r="N290" s="92">
        <f t="shared" si="115"/>
        <v>0</v>
      </c>
      <c r="P290" s="56"/>
      <c r="Q290" s="56"/>
      <c r="R290" s="56"/>
      <c r="S290" s="56"/>
      <c r="T290" s="56"/>
      <c r="U290" s="56"/>
      <c r="V290" s="56"/>
      <c r="W290" s="56"/>
    </row>
    <row r="291" spans="1:23" s="64" customFormat="1">
      <c r="A291" s="48" t="str">
        <f t="shared" si="125"/>
        <v>81104211111</v>
      </c>
      <c r="B291" s="93">
        <v>8110</v>
      </c>
      <c r="C291" s="94">
        <v>4211</v>
      </c>
      <c r="D291" s="95">
        <v>1</v>
      </c>
      <c r="E291" s="95">
        <v>1</v>
      </c>
      <c r="F291" s="95">
        <v>1</v>
      </c>
      <c r="G291" s="96" t="s">
        <v>155</v>
      </c>
      <c r="H291" s="97"/>
      <c r="I291" s="97"/>
      <c r="J291" s="97">
        <f t="shared" si="127"/>
        <v>0</v>
      </c>
      <c r="K291" s="97"/>
      <c r="L291" s="97"/>
      <c r="M291" s="98">
        <f t="shared" si="128"/>
        <v>0</v>
      </c>
      <c r="N291" s="99">
        <f t="shared" si="115"/>
        <v>0</v>
      </c>
      <c r="P291" s="56"/>
      <c r="Q291" s="56"/>
      <c r="R291" s="56"/>
      <c r="S291" s="56"/>
      <c r="T291" s="56"/>
      <c r="U291" s="56"/>
      <c r="V291" s="56"/>
      <c r="W291" s="56"/>
    </row>
    <row r="292" spans="1:23" s="64" customFormat="1">
      <c r="A292" s="48" t="str">
        <f t="shared" si="125"/>
        <v>81104211112</v>
      </c>
      <c r="B292" s="93">
        <v>8110</v>
      </c>
      <c r="C292" s="94">
        <v>4211</v>
      </c>
      <c r="D292" s="95">
        <v>1</v>
      </c>
      <c r="E292" s="95">
        <v>1</v>
      </c>
      <c r="F292" s="95">
        <v>2</v>
      </c>
      <c r="G292" s="96" t="s">
        <v>156</v>
      </c>
      <c r="H292" s="97"/>
      <c r="I292" s="97"/>
      <c r="J292" s="97">
        <f t="shared" si="127"/>
        <v>0</v>
      </c>
      <c r="K292" s="97"/>
      <c r="L292" s="97"/>
      <c r="M292" s="98">
        <f t="shared" si="128"/>
        <v>0</v>
      </c>
      <c r="N292" s="99">
        <f t="shared" si="115"/>
        <v>0</v>
      </c>
      <c r="P292" s="56"/>
      <c r="Q292" s="56"/>
      <c r="R292" s="56"/>
      <c r="S292" s="56"/>
      <c r="T292" s="56"/>
      <c r="U292" s="56"/>
      <c r="V292" s="56"/>
      <c r="W292" s="56"/>
    </row>
    <row r="293" spans="1:23" s="64" customFormat="1">
      <c r="A293" s="48" t="str">
        <f t="shared" si="125"/>
        <v>81104211113</v>
      </c>
      <c r="B293" s="93">
        <v>8110</v>
      </c>
      <c r="C293" s="94">
        <v>4211</v>
      </c>
      <c r="D293" s="95">
        <v>1</v>
      </c>
      <c r="E293" s="95">
        <v>1</v>
      </c>
      <c r="F293" s="95">
        <v>3</v>
      </c>
      <c r="G293" s="96" t="s">
        <v>157</v>
      </c>
      <c r="H293" s="97"/>
      <c r="I293" s="97"/>
      <c r="J293" s="97">
        <f t="shared" si="127"/>
        <v>0</v>
      </c>
      <c r="K293" s="97"/>
      <c r="L293" s="97"/>
      <c r="M293" s="98">
        <f t="shared" si="128"/>
        <v>0</v>
      </c>
      <c r="N293" s="99">
        <f t="shared" si="115"/>
        <v>0</v>
      </c>
      <c r="P293" s="56"/>
      <c r="Q293" s="56"/>
      <c r="R293" s="56"/>
      <c r="S293" s="56"/>
      <c r="T293" s="56"/>
      <c r="U293" s="56"/>
      <c r="V293" s="56"/>
      <c r="W293" s="56"/>
    </row>
    <row r="294" spans="1:23" s="64" customFormat="1">
      <c r="A294" s="48" t="str">
        <f t="shared" si="125"/>
        <v>81104211114</v>
      </c>
      <c r="B294" s="93">
        <v>8110</v>
      </c>
      <c r="C294" s="94">
        <v>4211</v>
      </c>
      <c r="D294" s="95">
        <v>1</v>
      </c>
      <c r="E294" s="95">
        <v>1</v>
      </c>
      <c r="F294" s="95">
        <v>4</v>
      </c>
      <c r="G294" s="96" t="s">
        <v>158</v>
      </c>
      <c r="H294" s="97"/>
      <c r="I294" s="97"/>
      <c r="J294" s="97">
        <f t="shared" si="127"/>
        <v>0</v>
      </c>
      <c r="K294" s="97"/>
      <c r="L294" s="97"/>
      <c r="M294" s="98">
        <f t="shared" si="128"/>
        <v>0</v>
      </c>
      <c r="N294" s="99">
        <f t="shared" si="115"/>
        <v>0</v>
      </c>
      <c r="P294" s="56"/>
      <c r="Q294" s="56"/>
      <c r="R294" s="56"/>
      <c r="S294" s="56"/>
      <c r="T294" s="56"/>
      <c r="U294" s="56"/>
      <c r="V294" s="56"/>
      <c r="W294" s="56"/>
    </row>
    <row r="295" spans="1:23" s="64" customFormat="1">
      <c r="A295" s="48" t="str">
        <f t="shared" si="125"/>
        <v>81104211115</v>
      </c>
      <c r="B295" s="93">
        <v>8110</v>
      </c>
      <c r="C295" s="94">
        <v>4211</v>
      </c>
      <c r="D295" s="95">
        <v>1</v>
      </c>
      <c r="E295" s="95">
        <v>1</v>
      </c>
      <c r="F295" s="95">
        <v>5</v>
      </c>
      <c r="G295" s="96" t="s">
        <v>159</v>
      </c>
      <c r="H295" s="97"/>
      <c r="I295" s="97"/>
      <c r="J295" s="97">
        <f t="shared" si="127"/>
        <v>0</v>
      </c>
      <c r="K295" s="97"/>
      <c r="L295" s="97"/>
      <c r="M295" s="98">
        <f t="shared" si="128"/>
        <v>0</v>
      </c>
      <c r="N295" s="99">
        <f t="shared" si="115"/>
        <v>0</v>
      </c>
      <c r="P295" s="56"/>
      <c r="Q295" s="56"/>
      <c r="R295" s="56"/>
      <c r="S295" s="56"/>
      <c r="T295" s="56"/>
      <c r="U295" s="56"/>
      <c r="V295" s="56"/>
      <c r="W295" s="56"/>
    </row>
    <row r="296" spans="1:23" s="64" customFormat="1">
      <c r="A296" s="48" t="str">
        <f t="shared" si="125"/>
        <v>81104211116</v>
      </c>
      <c r="B296" s="93">
        <v>8110</v>
      </c>
      <c r="C296" s="94">
        <v>4211</v>
      </c>
      <c r="D296" s="95">
        <v>1</v>
      </c>
      <c r="E296" s="95">
        <v>1</v>
      </c>
      <c r="F296" s="95">
        <v>6</v>
      </c>
      <c r="G296" s="96" t="s">
        <v>160</v>
      </c>
      <c r="H296" s="97"/>
      <c r="I296" s="97"/>
      <c r="J296" s="97">
        <f t="shared" si="127"/>
        <v>0</v>
      </c>
      <c r="K296" s="97"/>
      <c r="L296" s="97"/>
      <c r="M296" s="98">
        <f t="shared" si="128"/>
        <v>0</v>
      </c>
      <c r="N296" s="99">
        <f t="shared" si="115"/>
        <v>0</v>
      </c>
      <c r="P296" s="56"/>
      <c r="Q296" s="56"/>
      <c r="R296" s="56"/>
      <c r="S296" s="56"/>
      <c r="T296" s="56"/>
      <c r="U296" s="56"/>
      <c r="V296" s="56"/>
      <c r="W296" s="56"/>
    </row>
    <row r="297" spans="1:23" s="64" customFormat="1">
      <c r="A297" s="48" t="str">
        <f t="shared" si="125"/>
        <v>81104211117</v>
      </c>
      <c r="B297" s="93">
        <v>8110</v>
      </c>
      <c r="C297" s="94">
        <v>4211</v>
      </c>
      <c r="D297" s="95">
        <v>1</v>
      </c>
      <c r="E297" s="95">
        <v>1</v>
      </c>
      <c r="F297" s="95">
        <v>7</v>
      </c>
      <c r="G297" s="96" t="s">
        <v>161</v>
      </c>
      <c r="H297" s="97"/>
      <c r="I297" s="97"/>
      <c r="J297" s="97">
        <f t="shared" si="127"/>
        <v>0</v>
      </c>
      <c r="K297" s="97"/>
      <c r="L297" s="97"/>
      <c r="M297" s="98">
        <f t="shared" si="128"/>
        <v>0</v>
      </c>
      <c r="N297" s="99">
        <f t="shared" ref="N297:N406" si="142">L297-J297</f>
        <v>0</v>
      </c>
      <c r="P297" s="56"/>
      <c r="Q297" s="56"/>
      <c r="R297" s="56"/>
      <c r="S297" s="56"/>
      <c r="T297" s="56"/>
      <c r="U297" s="56"/>
      <c r="V297" s="56"/>
      <c r="W297" s="56"/>
    </row>
    <row r="298" spans="1:23" s="64" customFormat="1" ht="18">
      <c r="A298" s="48" t="str">
        <f t="shared" si="125"/>
        <v>81104211118</v>
      </c>
      <c r="B298" s="93">
        <v>8110</v>
      </c>
      <c r="C298" s="94">
        <v>4211</v>
      </c>
      <c r="D298" s="95">
        <v>1</v>
      </c>
      <c r="E298" s="95">
        <v>1</v>
      </c>
      <c r="F298" s="95">
        <v>8</v>
      </c>
      <c r="G298" s="96" t="s">
        <v>162</v>
      </c>
      <c r="H298" s="97"/>
      <c r="I298" s="97"/>
      <c r="J298" s="97">
        <f t="shared" si="127"/>
        <v>0</v>
      </c>
      <c r="K298" s="97"/>
      <c r="L298" s="97"/>
      <c r="M298" s="98">
        <f t="shared" si="128"/>
        <v>0</v>
      </c>
      <c r="N298" s="99">
        <f t="shared" si="142"/>
        <v>0</v>
      </c>
      <c r="P298" s="56"/>
      <c r="Q298" s="56"/>
      <c r="R298" s="56"/>
      <c r="S298" s="56"/>
      <c r="T298" s="56"/>
      <c r="U298" s="56"/>
      <c r="V298" s="56"/>
      <c r="W298" s="56"/>
    </row>
    <row r="299" spans="1:23" s="64" customFormat="1">
      <c r="A299" s="48" t="str">
        <f t="shared" si="125"/>
        <v>81104211119</v>
      </c>
      <c r="B299" s="93">
        <v>8110</v>
      </c>
      <c r="C299" s="94">
        <v>4211</v>
      </c>
      <c r="D299" s="95">
        <v>1</v>
      </c>
      <c r="E299" s="95">
        <v>1</v>
      </c>
      <c r="F299" s="95">
        <v>9</v>
      </c>
      <c r="G299" s="96" t="s">
        <v>163</v>
      </c>
      <c r="H299" s="97"/>
      <c r="I299" s="97"/>
      <c r="J299" s="97">
        <f t="shared" si="127"/>
        <v>0</v>
      </c>
      <c r="K299" s="97"/>
      <c r="L299" s="97"/>
      <c r="M299" s="98">
        <f t="shared" si="128"/>
        <v>0</v>
      </c>
      <c r="N299" s="99">
        <f t="shared" si="142"/>
        <v>0</v>
      </c>
      <c r="P299" s="56"/>
      <c r="Q299" s="56"/>
      <c r="R299" s="56"/>
      <c r="S299" s="56"/>
      <c r="T299" s="56"/>
      <c r="U299" s="56"/>
      <c r="V299" s="56"/>
      <c r="W299" s="56"/>
    </row>
    <row r="300" spans="1:23" s="64" customFormat="1" ht="41.25" customHeight="1">
      <c r="A300" s="48" t="str">
        <f t="shared" si="125"/>
        <v>811042111110</v>
      </c>
      <c r="B300" s="93">
        <v>8110</v>
      </c>
      <c r="C300" s="94">
        <v>4211</v>
      </c>
      <c r="D300" s="95">
        <v>1</v>
      </c>
      <c r="E300" s="95">
        <v>1</v>
      </c>
      <c r="F300" s="95">
        <v>10</v>
      </c>
      <c r="G300" s="96" t="s">
        <v>164</v>
      </c>
      <c r="H300" s="97"/>
      <c r="I300" s="97"/>
      <c r="J300" s="97">
        <f t="shared" si="127"/>
        <v>0</v>
      </c>
      <c r="K300" s="97"/>
      <c r="L300" s="97"/>
      <c r="M300" s="98">
        <f t="shared" si="128"/>
        <v>0</v>
      </c>
      <c r="N300" s="99">
        <f t="shared" si="142"/>
        <v>0</v>
      </c>
      <c r="P300" s="56"/>
      <c r="Q300" s="56"/>
      <c r="R300" s="56"/>
      <c r="S300" s="56"/>
      <c r="T300" s="56"/>
      <c r="U300" s="56"/>
      <c r="V300" s="56"/>
      <c r="W300" s="56"/>
    </row>
    <row r="301" spans="1:23" s="64" customFormat="1" ht="41.25" customHeight="1">
      <c r="A301" s="48"/>
      <c r="B301" s="93">
        <v>8110</v>
      </c>
      <c r="C301" s="94">
        <v>4211</v>
      </c>
      <c r="D301" s="95">
        <v>1</v>
      </c>
      <c r="E301" s="95">
        <v>1</v>
      </c>
      <c r="F301" s="95">
        <v>11</v>
      </c>
      <c r="G301" s="96" t="s">
        <v>165</v>
      </c>
      <c r="H301" s="97"/>
      <c r="I301" s="97"/>
      <c r="J301" s="97">
        <f t="shared" si="127"/>
        <v>0</v>
      </c>
      <c r="K301" s="97"/>
      <c r="L301" s="97"/>
      <c r="M301" s="98">
        <f t="shared" si="128"/>
        <v>0</v>
      </c>
      <c r="N301" s="99">
        <f t="shared" si="142"/>
        <v>0</v>
      </c>
      <c r="P301" s="56"/>
      <c r="Q301" s="56"/>
      <c r="R301" s="56"/>
      <c r="S301" s="56"/>
      <c r="T301" s="56"/>
      <c r="U301" s="56"/>
      <c r="V301" s="56"/>
      <c r="W301" s="56"/>
    </row>
    <row r="302" spans="1:23" s="64" customFormat="1" ht="41.25" customHeight="1">
      <c r="A302" s="48"/>
      <c r="B302" s="93">
        <v>8110</v>
      </c>
      <c r="C302" s="94">
        <v>4211</v>
      </c>
      <c r="D302" s="95">
        <v>1</v>
      </c>
      <c r="E302" s="95">
        <v>1</v>
      </c>
      <c r="F302" s="95">
        <v>12</v>
      </c>
      <c r="G302" s="96" t="s">
        <v>166</v>
      </c>
      <c r="H302" s="97"/>
      <c r="I302" s="97"/>
      <c r="J302" s="97">
        <f t="shared" si="127"/>
        <v>0</v>
      </c>
      <c r="K302" s="97"/>
      <c r="L302" s="97"/>
      <c r="M302" s="98">
        <f t="shared" si="128"/>
        <v>0</v>
      </c>
      <c r="N302" s="99">
        <f t="shared" si="142"/>
        <v>0</v>
      </c>
      <c r="P302" s="56"/>
      <c r="Q302" s="56"/>
      <c r="R302" s="56"/>
      <c r="S302" s="56"/>
      <c r="T302" s="56"/>
      <c r="U302" s="56"/>
      <c r="V302" s="56"/>
      <c r="W302" s="56"/>
    </row>
    <row r="303" spans="1:23" s="64" customFormat="1" ht="18">
      <c r="A303" s="48" t="str">
        <f t="shared" si="125"/>
        <v>8110421112</v>
      </c>
      <c r="B303" s="86">
        <v>8110</v>
      </c>
      <c r="C303" s="87">
        <v>4211</v>
      </c>
      <c r="D303" s="88">
        <v>1</v>
      </c>
      <c r="E303" s="88">
        <v>2</v>
      </c>
      <c r="F303" s="88"/>
      <c r="G303" s="89" t="s">
        <v>167</v>
      </c>
      <c r="H303" s="90">
        <f>SUM(H304:H316)</f>
        <v>0</v>
      </c>
      <c r="I303" s="90">
        <f>SUM(I304:I316)</f>
        <v>0</v>
      </c>
      <c r="J303" s="90">
        <f t="shared" si="127"/>
        <v>0</v>
      </c>
      <c r="K303" s="90">
        <f t="shared" ref="K303:L303" si="143">SUM(K304:K316)</f>
        <v>0</v>
      </c>
      <c r="L303" s="90">
        <f t="shared" si="143"/>
        <v>0</v>
      </c>
      <c r="M303" s="91">
        <f t="shared" si="128"/>
        <v>0</v>
      </c>
      <c r="N303" s="90">
        <f t="shared" si="142"/>
        <v>0</v>
      </c>
      <c r="P303" s="56"/>
      <c r="Q303" s="56"/>
      <c r="R303" s="56"/>
      <c r="S303" s="56"/>
      <c r="T303" s="56"/>
      <c r="U303" s="56"/>
      <c r="V303" s="56"/>
      <c r="W303" s="56"/>
    </row>
    <row r="304" spans="1:23" s="64" customFormat="1" ht="20.25" customHeight="1">
      <c r="A304" s="48" t="str">
        <f t="shared" si="125"/>
        <v>81104211121</v>
      </c>
      <c r="B304" s="93">
        <v>8110</v>
      </c>
      <c r="C304" s="94">
        <v>4211</v>
      </c>
      <c r="D304" s="95">
        <v>1</v>
      </c>
      <c r="E304" s="95">
        <v>2</v>
      </c>
      <c r="F304" s="95">
        <v>1</v>
      </c>
      <c r="G304" s="96" t="s">
        <v>168</v>
      </c>
      <c r="H304" s="97"/>
      <c r="I304" s="97"/>
      <c r="J304" s="97">
        <f t="shared" si="127"/>
        <v>0</v>
      </c>
      <c r="K304" s="97"/>
      <c r="L304" s="97"/>
      <c r="M304" s="98">
        <f t="shared" si="128"/>
        <v>0</v>
      </c>
      <c r="N304" s="99">
        <f t="shared" si="142"/>
        <v>0</v>
      </c>
      <c r="P304" s="56"/>
      <c r="Q304" s="56"/>
      <c r="R304" s="56"/>
      <c r="S304" s="56"/>
      <c r="T304" s="56"/>
      <c r="U304" s="56"/>
      <c r="V304" s="56"/>
      <c r="W304" s="56"/>
    </row>
    <row r="305" spans="1:23" s="64" customFormat="1" ht="20.25" customHeight="1">
      <c r="A305" s="48" t="str">
        <f t="shared" si="125"/>
        <v>81104211122</v>
      </c>
      <c r="B305" s="93">
        <v>8110</v>
      </c>
      <c r="C305" s="94">
        <v>4211</v>
      </c>
      <c r="D305" s="95">
        <v>1</v>
      </c>
      <c r="E305" s="95">
        <v>2</v>
      </c>
      <c r="F305" s="95">
        <v>2</v>
      </c>
      <c r="G305" s="96" t="s">
        <v>169</v>
      </c>
      <c r="H305" s="97"/>
      <c r="I305" s="97"/>
      <c r="J305" s="97">
        <f t="shared" si="127"/>
        <v>0</v>
      </c>
      <c r="K305" s="97"/>
      <c r="L305" s="97"/>
      <c r="M305" s="98">
        <f t="shared" si="128"/>
        <v>0</v>
      </c>
      <c r="N305" s="99">
        <f t="shared" si="142"/>
        <v>0</v>
      </c>
      <c r="P305" s="56"/>
      <c r="Q305" s="56"/>
      <c r="R305" s="56"/>
      <c r="S305" s="56"/>
      <c r="T305" s="56"/>
      <c r="U305" s="56"/>
      <c r="V305" s="56"/>
      <c r="W305" s="56"/>
    </row>
    <row r="306" spans="1:23" s="64" customFormat="1" ht="25.5" customHeight="1">
      <c r="A306" s="48" t="str">
        <f t="shared" si="125"/>
        <v>81104211123</v>
      </c>
      <c r="B306" s="93">
        <v>8110</v>
      </c>
      <c r="C306" s="94">
        <v>4211</v>
      </c>
      <c r="D306" s="95">
        <v>1</v>
      </c>
      <c r="E306" s="95">
        <v>2</v>
      </c>
      <c r="F306" s="95">
        <v>3</v>
      </c>
      <c r="G306" s="96" t="s">
        <v>170</v>
      </c>
      <c r="H306" s="97"/>
      <c r="I306" s="97"/>
      <c r="J306" s="97">
        <f t="shared" si="127"/>
        <v>0</v>
      </c>
      <c r="K306" s="97"/>
      <c r="L306" s="97"/>
      <c r="M306" s="98">
        <f t="shared" si="128"/>
        <v>0</v>
      </c>
      <c r="N306" s="99">
        <f t="shared" si="142"/>
        <v>0</v>
      </c>
      <c r="P306" s="56"/>
      <c r="Q306" s="56"/>
      <c r="R306" s="56"/>
      <c r="S306" s="56"/>
      <c r="T306" s="56"/>
      <c r="U306" s="56"/>
      <c r="V306" s="56"/>
      <c r="W306" s="56"/>
    </row>
    <row r="307" spans="1:23" s="64" customFormat="1" ht="25.5" customHeight="1">
      <c r="A307" s="48" t="str">
        <f t="shared" si="125"/>
        <v>81104211124</v>
      </c>
      <c r="B307" s="93">
        <v>8110</v>
      </c>
      <c r="C307" s="94">
        <v>4211</v>
      </c>
      <c r="D307" s="95">
        <v>1</v>
      </c>
      <c r="E307" s="95">
        <v>2</v>
      </c>
      <c r="F307" s="95">
        <v>4</v>
      </c>
      <c r="G307" s="96" t="s">
        <v>171</v>
      </c>
      <c r="H307" s="97"/>
      <c r="I307" s="97"/>
      <c r="J307" s="97">
        <f t="shared" si="127"/>
        <v>0</v>
      </c>
      <c r="K307" s="97"/>
      <c r="L307" s="97"/>
      <c r="M307" s="98">
        <f t="shared" si="128"/>
        <v>0</v>
      </c>
      <c r="N307" s="99">
        <f t="shared" si="142"/>
        <v>0</v>
      </c>
      <c r="P307" s="56"/>
      <c r="Q307" s="56"/>
      <c r="R307" s="56"/>
      <c r="S307" s="56"/>
      <c r="T307" s="56"/>
      <c r="U307" s="56"/>
      <c r="V307" s="56"/>
      <c r="W307" s="56"/>
    </row>
    <row r="308" spans="1:23" s="64" customFormat="1" ht="25.5" customHeight="1">
      <c r="A308" s="48" t="str">
        <f t="shared" si="125"/>
        <v>81104211125</v>
      </c>
      <c r="B308" s="93">
        <v>8110</v>
      </c>
      <c r="C308" s="94">
        <v>4211</v>
      </c>
      <c r="D308" s="95">
        <v>1</v>
      </c>
      <c r="E308" s="95">
        <v>2</v>
      </c>
      <c r="F308" s="95">
        <v>5</v>
      </c>
      <c r="G308" s="96" t="s">
        <v>172</v>
      </c>
      <c r="H308" s="97"/>
      <c r="I308" s="97"/>
      <c r="J308" s="97">
        <f t="shared" si="127"/>
        <v>0</v>
      </c>
      <c r="K308" s="97"/>
      <c r="L308" s="97"/>
      <c r="M308" s="98">
        <f t="shared" si="128"/>
        <v>0</v>
      </c>
      <c r="N308" s="99">
        <f t="shared" si="142"/>
        <v>0</v>
      </c>
      <c r="P308" s="56"/>
      <c r="Q308" s="56"/>
      <c r="R308" s="56"/>
      <c r="S308" s="56"/>
      <c r="T308" s="56"/>
      <c r="U308" s="56"/>
      <c r="V308" s="56"/>
      <c r="W308" s="56"/>
    </row>
    <row r="309" spans="1:23" s="64" customFormat="1" ht="25.5" customHeight="1">
      <c r="A309" s="48" t="str">
        <f t="shared" si="125"/>
        <v>81104211126</v>
      </c>
      <c r="B309" s="93">
        <v>8110</v>
      </c>
      <c r="C309" s="94">
        <v>4211</v>
      </c>
      <c r="D309" s="95">
        <v>1</v>
      </c>
      <c r="E309" s="95">
        <v>2</v>
      </c>
      <c r="F309" s="95">
        <v>6</v>
      </c>
      <c r="G309" s="96" t="s">
        <v>173</v>
      </c>
      <c r="H309" s="97"/>
      <c r="I309" s="97"/>
      <c r="J309" s="97">
        <f t="shared" si="127"/>
        <v>0</v>
      </c>
      <c r="K309" s="97"/>
      <c r="L309" s="97"/>
      <c r="M309" s="98">
        <f t="shared" si="128"/>
        <v>0</v>
      </c>
      <c r="N309" s="99">
        <f t="shared" si="142"/>
        <v>0</v>
      </c>
      <c r="P309" s="56"/>
      <c r="Q309" s="56"/>
      <c r="R309" s="56"/>
      <c r="S309" s="56"/>
      <c r="T309" s="56"/>
      <c r="U309" s="56"/>
      <c r="V309" s="56"/>
      <c r="W309" s="56"/>
    </row>
    <row r="310" spans="1:23" s="64" customFormat="1" ht="25.5" customHeight="1">
      <c r="A310" s="48" t="str">
        <f t="shared" si="125"/>
        <v>81104211127</v>
      </c>
      <c r="B310" s="93">
        <v>8110</v>
      </c>
      <c r="C310" s="94">
        <v>4211</v>
      </c>
      <c r="D310" s="95">
        <v>1</v>
      </c>
      <c r="E310" s="95">
        <v>2</v>
      </c>
      <c r="F310" s="95">
        <v>7</v>
      </c>
      <c r="G310" s="96" t="s">
        <v>174</v>
      </c>
      <c r="H310" s="97"/>
      <c r="I310" s="97"/>
      <c r="J310" s="97">
        <f t="shared" si="127"/>
        <v>0</v>
      </c>
      <c r="K310" s="97"/>
      <c r="L310" s="97"/>
      <c r="M310" s="98">
        <f t="shared" si="128"/>
        <v>0</v>
      </c>
      <c r="N310" s="99">
        <f t="shared" si="142"/>
        <v>0</v>
      </c>
      <c r="P310" s="56"/>
      <c r="Q310" s="56"/>
      <c r="R310" s="56"/>
      <c r="S310" s="56"/>
      <c r="T310" s="56"/>
      <c r="U310" s="56"/>
      <c r="V310" s="56"/>
      <c r="W310" s="56"/>
    </row>
    <row r="311" spans="1:23" s="64" customFormat="1" ht="25.5" customHeight="1">
      <c r="A311" s="48" t="str">
        <f t="shared" si="125"/>
        <v>81104211128</v>
      </c>
      <c r="B311" s="93">
        <v>8110</v>
      </c>
      <c r="C311" s="94">
        <v>4211</v>
      </c>
      <c r="D311" s="95">
        <v>1</v>
      </c>
      <c r="E311" s="95">
        <v>2</v>
      </c>
      <c r="F311" s="95">
        <v>8</v>
      </c>
      <c r="G311" s="96" t="s">
        <v>175</v>
      </c>
      <c r="H311" s="97"/>
      <c r="I311" s="97"/>
      <c r="J311" s="97">
        <f t="shared" si="127"/>
        <v>0</v>
      </c>
      <c r="K311" s="97"/>
      <c r="L311" s="97"/>
      <c r="M311" s="98">
        <f t="shared" si="128"/>
        <v>0</v>
      </c>
      <c r="N311" s="99">
        <f t="shared" si="142"/>
        <v>0</v>
      </c>
      <c r="P311" s="56"/>
      <c r="Q311" s="56"/>
      <c r="R311" s="56"/>
      <c r="S311" s="56"/>
      <c r="T311" s="56"/>
      <c r="U311" s="56"/>
      <c r="V311" s="56"/>
      <c r="W311" s="56"/>
    </row>
    <row r="312" spans="1:23" s="64" customFormat="1">
      <c r="A312" s="48" t="str">
        <f t="shared" si="125"/>
        <v>81104211129</v>
      </c>
      <c r="B312" s="93">
        <v>8110</v>
      </c>
      <c r="C312" s="94">
        <v>4211</v>
      </c>
      <c r="D312" s="95">
        <v>1</v>
      </c>
      <c r="E312" s="95">
        <v>2</v>
      </c>
      <c r="F312" s="95">
        <v>9</v>
      </c>
      <c r="G312" s="96" t="s">
        <v>176</v>
      </c>
      <c r="H312" s="97"/>
      <c r="I312" s="97"/>
      <c r="J312" s="97">
        <f t="shared" si="127"/>
        <v>0</v>
      </c>
      <c r="K312" s="97"/>
      <c r="L312" s="97"/>
      <c r="M312" s="98">
        <f t="shared" si="128"/>
        <v>0</v>
      </c>
      <c r="N312" s="99">
        <f t="shared" si="142"/>
        <v>0</v>
      </c>
      <c r="P312" s="56"/>
      <c r="Q312" s="56"/>
      <c r="R312" s="56"/>
      <c r="S312" s="56"/>
      <c r="T312" s="56"/>
      <c r="U312" s="56"/>
      <c r="V312" s="56"/>
      <c r="W312" s="56"/>
    </row>
    <row r="313" spans="1:23" s="64" customFormat="1">
      <c r="A313" s="48" t="str">
        <f t="shared" si="125"/>
        <v>811042111210</v>
      </c>
      <c r="B313" s="93">
        <v>8110</v>
      </c>
      <c r="C313" s="94">
        <v>4211</v>
      </c>
      <c r="D313" s="95">
        <v>1</v>
      </c>
      <c r="E313" s="95">
        <v>2</v>
      </c>
      <c r="F313" s="95">
        <v>10</v>
      </c>
      <c r="G313" s="96" t="s">
        <v>177</v>
      </c>
      <c r="H313" s="97"/>
      <c r="I313" s="97"/>
      <c r="J313" s="97">
        <f t="shared" si="127"/>
        <v>0</v>
      </c>
      <c r="K313" s="97"/>
      <c r="L313" s="97"/>
      <c r="M313" s="98">
        <f t="shared" si="128"/>
        <v>0</v>
      </c>
      <c r="N313" s="99">
        <f t="shared" si="142"/>
        <v>0</v>
      </c>
      <c r="P313" s="56"/>
      <c r="Q313" s="56"/>
      <c r="R313" s="56"/>
      <c r="S313" s="56"/>
      <c r="T313" s="56"/>
      <c r="U313" s="56"/>
      <c r="V313" s="56"/>
      <c r="W313" s="56"/>
    </row>
    <row r="314" spans="1:23" s="64" customFormat="1" ht="18">
      <c r="A314" s="48" t="str">
        <f t="shared" si="125"/>
        <v>811042111211</v>
      </c>
      <c r="B314" s="93">
        <v>8110</v>
      </c>
      <c r="C314" s="94">
        <v>4211</v>
      </c>
      <c r="D314" s="95">
        <v>1</v>
      </c>
      <c r="E314" s="95">
        <v>2</v>
      </c>
      <c r="F314" s="95">
        <v>11</v>
      </c>
      <c r="G314" s="96" t="s">
        <v>178</v>
      </c>
      <c r="H314" s="97"/>
      <c r="I314" s="97"/>
      <c r="J314" s="97">
        <f t="shared" si="127"/>
        <v>0</v>
      </c>
      <c r="K314" s="97"/>
      <c r="L314" s="97"/>
      <c r="M314" s="98">
        <f t="shared" si="128"/>
        <v>0</v>
      </c>
      <c r="N314" s="99">
        <f t="shared" si="142"/>
        <v>0</v>
      </c>
      <c r="P314" s="56"/>
      <c r="Q314" s="56"/>
      <c r="R314" s="56"/>
      <c r="S314" s="56"/>
      <c r="T314" s="56"/>
      <c r="U314" s="56"/>
      <c r="V314" s="56"/>
      <c r="W314" s="56"/>
    </row>
    <row r="315" spans="1:23" s="64" customFormat="1">
      <c r="A315" s="48" t="str">
        <f t="shared" si="125"/>
        <v>811042111212</v>
      </c>
      <c r="B315" s="93">
        <v>8110</v>
      </c>
      <c r="C315" s="94">
        <v>4211</v>
      </c>
      <c r="D315" s="95">
        <v>1</v>
      </c>
      <c r="E315" s="95">
        <v>2</v>
      </c>
      <c r="F315" s="95">
        <v>12</v>
      </c>
      <c r="G315" s="96" t="s">
        <v>179</v>
      </c>
      <c r="H315" s="97"/>
      <c r="I315" s="97"/>
      <c r="J315" s="97">
        <f t="shared" si="127"/>
        <v>0</v>
      </c>
      <c r="K315" s="97"/>
      <c r="L315" s="97"/>
      <c r="M315" s="98">
        <f t="shared" si="128"/>
        <v>0</v>
      </c>
      <c r="N315" s="99">
        <f t="shared" si="142"/>
        <v>0</v>
      </c>
      <c r="P315" s="56"/>
      <c r="Q315" s="56"/>
      <c r="R315" s="56"/>
      <c r="S315" s="56"/>
      <c r="T315" s="56"/>
      <c r="U315" s="56"/>
      <c r="V315" s="56"/>
      <c r="W315" s="56"/>
    </row>
    <row r="316" spans="1:23" s="64" customFormat="1" ht="35.25" customHeight="1">
      <c r="A316" s="48" t="str">
        <f t="shared" si="125"/>
        <v>811042111213</v>
      </c>
      <c r="B316" s="93">
        <v>8110</v>
      </c>
      <c r="C316" s="94">
        <v>4211</v>
      </c>
      <c r="D316" s="95">
        <v>1</v>
      </c>
      <c r="E316" s="95">
        <v>2</v>
      </c>
      <c r="F316" s="95">
        <v>13</v>
      </c>
      <c r="G316" s="96" t="s">
        <v>180</v>
      </c>
      <c r="H316" s="97"/>
      <c r="I316" s="97"/>
      <c r="J316" s="97">
        <f t="shared" si="127"/>
        <v>0</v>
      </c>
      <c r="K316" s="97"/>
      <c r="L316" s="97"/>
      <c r="M316" s="98">
        <f t="shared" si="128"/>
        <v>0</v>
      </c>
      <c r="N316" s="99">
        <f t="shared" si="142"/>
        <v>0</v>
      </c>
      <c r="P316" s="56"/>
      <c r="Q316" s="56"/>
      <c r="R316" s="56"/>
      <c r="S316" s="56"/>
      <c r="T316" s="56"/>
      <c r="U316" s="56"/>
      <c r="V316" s="56"/>
      <c r="W316" s="56"/>
    </row>
    <row r="317" spans="1:23" s="64" customFormat="1">
      <c r="A317" s="48" t="str">
        <f t="shared" si="125"/>
        <v>81104212</v>
      </c>
      <c r="B317" s="72">
        <v>8110</v>
      </c>
      <c r="C317" s="73">
        <v>4212</v>
      </c>
      <c r="D317" s="74"/>
      <c r="E317" s="74"/>
      <c r="F317" s="74"/>
      <c r="G317" s="75" t="s">
        <v>181</v>
      </c>
      <c r="H317" s="76">
        <f>SUM(H318)</f>
        <v>0</v>
      </c>
      <c r="I317" s="76">
        <f>SUM(I318)</f>
        <v>0</v>
      </c>
      <c r="J317" s="76">
        <f t="shared" si="127"/>
        <v>0</v>
      </c>
      <c r="K317" s="76">
        <f t="shared" ref="K317:L318" si="144">SUM(K318)</f>
        <v>0</v>
      </c>
      <c r="L317" s="76">
        <f t="shared" si="144"/>
        <v>0</v>
      </c>
      <c r="M317" s="77">
        <f t="shared" si="128"/>
        <v>0</v>
      </c>
      <c r="N317" s="78">
        <f t="shared" si="142"/>
        <v>0</v>
      </c>
      <c r="P317" s="56"/>
      <c r="Q317" s="56"/>
      <c r="R317" s="56"/>
      <c r="S317" s="56"/>
      <c r="T317" s="56"/>
      <c r="U317" s="56"/>
      <c r="V317" s="56"/>
      <c r="W317" s="56"/>
    </row>
    <row r="318" spans="1:23" s="64" customFormat="1">
      <c r="A318" s="48" t="str">
        <f t="shared" si="125"/>
        <v>811042121</v>
      </c>
      <c r="B318" s="79">
        <v>8110</v>
      </c>
      <c r="C318" s="80">
        <v>4212</v>
      </c>
      <c r="D318" s="81">
        <v>1</v>
      </c>
      <c r="E318" s="81"/>
      <c r="F318" s="81"/>
      <c r="G318" s="82" t="s">
        <v>182</v>
      </c>
      <c r="H318" s="83">
        <f>SUM(H319)</f>
        <v>0</v>
      </c>
      <c r="I318" s="83">
        <f>SUM(I319)</f>
        <v>0</v>
      </c>
      <c r="J318" s="83">
        <f t="shared" si="127"/>
        <v>0</v>
      </c>
      <c r="K318" s="83">
        <f t="shared" si="144"/>
        <v>0</v>
      </c>
      <c r="L318" s="83">
        <f t="shared" si="144"/>
        <v>0</v>
      </c>
      <c r="M318" s="84">
        <f t="shared" si="128"/>
        <v>0</v>
      </c>
      <c r="N318" s="85">
        <f t="shared" si="142"/>
        <v>0</v>
      </c>
      <c r="P318" s="56"/>
      <c r="Q318" s="56"/>
      <c r="R318" s="56"/>
      <c r="S318" s="56"/>
      <c r="T318" s="56"/>
      <c r="U318" s="56"/>
      <c r="V318" s="56"/>
      <c r="W318" s="56"/>
    </row>
    <row r="319" spans="1:23" s="64" customFormat="1">
      <c r="A319" s="48" t="str">
        <f t="shared" si="125"/>
        <v>8110421211</v>
      </c>
      <c r="B319" s="86">
        <v>8110</v>
      </c>
      <c r="C319" s="87">
        <v>4212</v>
      </c>
      <c r="D319" s="88">
        <v>1</v>
      </c>
      <c r="E319" s="88">
        <v>1</v>
      </c>
      <c r="F319" s="88"/>
      <c r="G319" s="89" t="s">
        <v>182</v>
      </c>
      <c r="H319" s="90">
        <f>SUM(H320:H324)</f>
        <v>0</v>
      </c>
      <c r="I319" s="90">
        <f>SUM(I320:I324)</f>
        <v>0</v>
      </c>
      <c r="J319" s="90">
        <f t="shared" si="127"/>
        <v>0</v>
      </c>
      <c r="K319" s="90">
        <f t="shared" ref="K319:L319" si="145">SUM(K320:K324)</f>
        <v>0</v>
      </c>
      <c r="L319" s="90">
        <f t="shared" si="145"/>
        <v>0</v>
      </c>
      <c r="M319" s="91">
        <f t="shared" si="128"/>
        <v>0</v>
      </c>
      <c r="N319" s="92">
        <f t="shared" si="142"/>
        <v>0</v>
      </c>
      <c r="P319" s="56"/>
      <c r="Q319" s="56"/>
      <c r="R319" s="56"/>
      <c r="S319" s="56"/>
      <c r="T319" s="56"/>
      <c r="U319" s="56"/>
      <c r="V319" s="56"/>
      <c r="W319" s="56"/>
    </row>
    <row r="320" spans="1:23" s="64" customFormat="1">
      <c r="A320" s="48" t="str">
        <f t="shared" si="125"/>
        <v>81104212111</v>
      </c>
      <c r="B320" s="93">
        <v>8110</v>
      </c>
      <c r="C320" s="94">
        <v>4212</v>
      </c>
      <c r="D320" s="95">
        <v>1</v>
      </c>
      <c r="E320" s="95">
        <v>1</v>
      </c>
      <c r="F320" s="95">
        <v>1</v>
      </c>
      <c r="G320" s="96" t="s">
        <v>183</v>
      </c>
      <c r="H320" s="97"/>
      <c r="I320" s="97"/>
      <c r="J320" s="97">
        <f t="shared" si="127"/>
        <v>0</v>
      </c>
      <c r="K320" s="97"/>
      <c r="L320" s="97"/>
      <c r="M320" s="98">
        <f t="shared" si="128"/>
        <v>0</v>
      </c>
      <c r="N320" s="99">
        <f t="shared" si="142"/>
        <v>0</v>
      </c>
      <c r="P320" s="56"/>
      <c r="Q320" s="56"/>
      <c r="R320" s="56"/>
      <c r="S320" s="56"/>
      <c r="T320" s="56"/>
      <c r="U320" s="56"/>
      <c r="V320" s="56"/>
      <c r="W320" s="56"/>
    </row>
    <row r="321" spans="1:23" s="64" customFormat="1" ht="20.25" customHeight="1">
      <c r="A321" s="48" t="str">
        <f t="shared" si="125"/>
        <v>81104212112</v>
      </c>
      <c r="B321" s="93">
        <v>8110</v>
      </c>
      <c r="C321" s="94">
        <v>4212</v>
      </c>
      <c r="D321" s="95">
        <v>1</v>
      </c>
      <c r="E321" s="95">
        <v>1</v>
      </c>
      <c r="F321" s="95">
        <v>2</v>
      </c>
      <c r="G321" s="96" t="s">
        <v>184</v>
      </c>
      <c r="H321" s="97"/>
      <c r="I321" s="97"/>
      <c r="J321" s="97">
        <f t="shared" si="127"/>
        <v>0</v>
      </c>
      <c r="K321" s="97"/>
      <c r="L321" s="97"/>
      <c r="M321" s="98">
        <f t="shared" si="128"/>
        <v>0</v>
      </c>
      <c r="N321" s="99">
        <f t="shared" si="142"/>
        <v>0</v>
      </c>
      <c r="P321" s="56"/>
      <c r="Q321" s="56"/>
      <c r="R321" s="56"/>
      <c r="S321" s="56"/>
      <c r="T321" s="56"/>
      <c r="U321" s="56"/>
      <c r="V321" s="56"/>
      <c r="W321" s="56"/>
    </row>
    <row r="322" spans="1:23" s="64" customFormat="1">
      <c r="A322" s="48" t="str">
        <f t="shared" si="125"/>
        <v>81104212113</v>
      </c>
      <c r="B322" s="93">
        <v>8110</v>
      </c>
      <c r="C322" s="94">
        <v>4212</v>
      </c>
      <c r="D322" s="95">
        <v>1</v>
      </c>
      <c r="E322" s="95">
        <v>1</v>
      </c>
      <c r="F322" s="95">
        <v>3</v>
      </c>
      <c r="G322" s="96" t="s">
        <v>185</v>
      </c>
      <c r="H322" s="97"/>
      <c r="I322" s="97"/>
      <c r="J322" s="97">
        <f t="shared" si="127"/>
        <v>0</v>
      </c>
      <c r="K322" s="97"/>
      <c r="L322" s="97"/>
      <c r="M322" s="98">
        <f t="shared" si="128"/>
        <v>0</v>
      </c>
      <c r="N322" s="99">
        <f t="shared" si="142"/>
        <v>0</v>
      </c>
      <c r="P322" s="56"/>
      <c r="Q322" s="56"/>
      <c r="R322" s="56"/>
      <c r="S322" s="56"/>
      <c r="T322" s="56"/>
      <c r="U322" s="56"/>
      <c r="V322" s="56"/>
      <c r="W322" s="56"/>
    </row>
    <row r="323" spans="1:23" s="64" customFormat="1">
      <c r="A323" s="48" t="str">
        <f t="shared" si="125"/>
        <v>81104212114</v>
      </c>
      <c r="B323" s="93">
        <v>8110</v>
      </c>
      <c r="C323" s="94">
        <v>4212</v>
      </c>
      <c r="D323" s="95">
        <v>1</v>
      </c>
      <c r="E323" s="95">
        <v>1</v>
      </c>
      <c r="F323" s="95">
        <v>4</v>
      </c>
      <c r="G323" s="96" t="s">
        <v>186</v>
      </c>
      <c r="H323" s="97"/>
      <c r="I323" s="97"/>
      <c r="J323" s="97">
        <f t="shared" si="127"/>
        <v>0</v>
      </c>
      <c r="K323" s="97"/>
      <c r="L323" s="97"/>
      <c r="M323" s="98">
        <f t="shared" si="128"/>
        <v>0</v>
      </c>
      <c r="N323" s="99">
        <f t="shared" si="142"/>
        <v>0</v>
      </c>
      <c r="P323" s="56"/>
      <c r="Q323" s="56"/>
      <c r="R323" s="56"/>
      <c r="S323" s="56"/>
      <c r="T323" s="56"/>
      <c r="U323" s="56"/>
      <c r="V323" s="56"/>
      <c r="W323" s="56"/>
    </row>
    <row r="324" spans="1:23" s="64" customFormat="1">
      <c r="A324" s="48" t="str">
        <f t="shared" si="125"/>
        <v>81104212115</v>
      </c>
      <c r="B324" s="93">
        <v>8110</v>
      </c>
      <c r="C324" s="94">
        <v>4212</v>
      </c>
      <c r="D324" s="95">
        <v>1</v>
      </c>
      <c r="E324" s="95">
        <v>1</v>
      </c>
      <c r="F324" s="95">
        <v>5</v>
      </c>
      <c r="G324" s="96" t="s">
        <v>187</v>
      </c>
      <c r="H324" s="97"/>
      <c r="I324" s="97"/>
      <c r="J324" s="97">
        <f t="shared" si="127"/>
        <v>0</v>
      </c>
      <c r="K324" s="97"/>
      <c r="L324" s="97"/>
      <c r="M324" s="98">
        <f t="shared" si="128"/>
        <v>0</v>
      </c>
      <c r="N324" s="99">
        <f t="shared" si="142"/>
        <v>0</v>
      </c>
      <c r="P324" s="56"/>
      <c r="Q324" s="56"/>
      <c r="R324" s="56"/>
      <c r="S324" s="56"/>
      <c r="T324" s="56"/>
      <c r="U324" s="56"/>
      <c r="V324" s="56"/>
      <c r="W324" s="56"/>
    </row>
    <row r="325" spans="1:23" s="64" customFormat="1">
      <c r="A325" s="48" t="str">
        <f t="shared" si="125"/>
        <v>81104213</v>
      </c>
      <c r="B325" s="72">
        <v>8110</v>
      </c>
      <c r="C325" s="73">
        <v>4213</v>
      </c>
      <c r="D325" s="74"/>
      <c r="E325" s="74"/>
      <c r="F325" s="74"/>
      <c r="G325" s="75" t="s">
        <v>188</v>
      </c>
      <c r="H325" s="76">
        <f>+H326</f>
        <v>0</v>
      </c>
      <c r="I325" s="76">
        <f>+I326</f>
        <v>0</v>
      </c>
      <c r="J325" s="76">
        <f t="shared" si="127"/>
        <v>0</v>
      </c>
      <c r="K325" s="76">
        <f t="shared" ref="K325:L326" si="146">+K326</f>
        <v>0</v>
      </c>
      <c r="L325" s="76">
        <f t="shared" si="146"/>
        <v>0</v>
      </c>
      <c r="M325" s="77">
        <f t="shared" si="128"/>
        <v>0</v>
      </c>
      <c r="N325" s="78">
        <f t="shared" si="142"/>
        <v>0</v>
      </c>
      <c r="P325" s="56"/>
      <c r="Q325" s="56"/>
      <c r="R325" s="56"/>
      <c r="S325" s="56"/>
      <c r="T325" s="56"/>
      <c r="U325" s="56"/>
      <c r="V325" s="56"/>
      <c r="W325" s="56"/>
    </row>
    <row r="326" spans="1:23" s="64" customFormat="1">
      <c r="A326" s="48" t="str">
        <f t="shared" si="125"/>
        <v>811042131</v>
      </c>
      <c r="B326" s="79">
        <v>8110</v>
      </c>
      <c r="C326" s="80">
        <v>4213</v>
      </c>
      <c r="D326" s="81">
        <v>1</v>
      </c>
      <c r="E326" s="81"/>
      <c r="F326" s="81"/>
      <c r="G326" s="82" t="s">
        <v>188</v>
      </c>
      <c r="H326" s="83">
        <f>+H327</f>
        <v>0</v>
      </c>
      <c r="I326" s="83">
        <f>+I327</f>
        <v>0</v>
      </c>
      <c r="J326" s="83">
        <f t="shared" si="127"/>
        <v>0</v>
      </c>
      <c r="K326" s="83">
        <f t="shared" si="146"/>
        <v>0</v>
      </c>
      <c r="L326" s="83">
        <f t="shared" si="146"/>
        <v>0</v>
      </c>
      <c r="M326" s="84">
        <f t="shared" si="128"/>
        <v>0</v>
      </c>
      <c r="N326" s="85">
        <f t="shared" si="142"/>
        <v>0</v>
      </c>
      <c r="P326" s="56"/>
      <c r="Q326" s="56"/>
      <c r="R326" s="56"/>
      <c r="S326" s="56"/>
      <c r="T326" s="56"/>
      <c r="U326" s="56"/>
      <c r="V326" s="56"/>
      <c r="W326" s="56"/>
    </row>
    <row r="327" spans="1:23" s="64" customFormat="1">
      <c r="A327" s="48" t="str">
        <f t="shared" si="125"/>
        <v>8110421311</v>
      </c>
      <c r="B327" s="86">
        <v>8110</v>
      </c>
      <c r="C327" s="87">
        <v>4213</v>
      </c>
      <c r="D327" s="88">
        <v>1</v>
      </c>
      <c r="E327" s="88">
        <v>1</v>
      </c>
      <c r="F327" s="88"/>
      <c r="G327" s="89" t="s">
        <v>188</v>
      </c>
      <c r="H327" s="90">
        <f>SUM(H328)</f>
        <v>0</v>
      </c>
      <c r="I327" s="90">
        <f>SUM(I328)</f>
        <v>0</v>
      </c>
      <c r="J327" s="90">
        <f t="shared" si="127"/>
        <v>0</v>
      </c>
      <c r="K327" s="90">
        <f t="shared" ref="K327:L327" si="147">SUM(K328)</f>
        <v>0</v>
      </c>
      <c r="L327" s="90">
        <f t="shared" si="147"/>
        <v>0</v>
      </c>
      <c r="M327" s="91">
        <f t="shared" si="128"/>
        <v>0</v>
      </c>
      <c r="N327" s="92">
        <f t="shared" si="142"/>
        <v>0</v>
      </c>
      <c r="P327" s="56"/>
      <c r="Q327" s="56"/>
      <c r="R327" s="56"/>
      <c r="S327" s="56"/>
      <c r="T327" s="56"/>
      <c r="U327" s="56"/>
      <c r="V327" s="56"/>
      <c r="W327" s="56"/>
    </row>
    <row r="328" spans="1:23" s="64" customFormat="1">
      <c r="A328" s="48" t="str">
        <f t="shared" si="125"/>
        <v>81104213111</v>
      </c>
      <c r="B328" s="93">
        <v>8110</v>
      </c>
      <c r="C328" s="94">
        <v>4213</v>
      </c>
      <c r="D328" s="95">
        <v>1</v>
      </c>
      <c r="E328" s="95">
        <v>1</v>
      </c>
      <c r="F328" s="95">
        <v>1</v>
      </c>
      <c r="G328" s="96" t="s">
        <v>188</v>
      </c>
      <c r="H328" s="97"/>
      <c r="I328" s="97"/>
      <c r="J328" s="97">
        <f t="shared" si="127"/>
        <v>0</v>
      </c>
      <c r="K328" s="97"/>
      <c r="L328" s="97"/>
      <c r="M328" s="98">
        <f t="shared" si="128"/>
        <v>0</v>
      </c>
      <c r="N328" s="99">
        <f t="shared" si="142"/>
        <v>0</v>
      </c>
      <c r="P328" s="56"/>
      <c r="Q328" s="56"/>
      <c r="R328" s="56"/>
      <c r="S328" s="56"/>
      <c r="T328" s="56"/>
      <c r="U328" s="56"/>
      <c r="V328" s="56"/>
      <c r="W328" s="56"/>
    </row>
    <row r="329" spans="1:23" s="64" customFormat="1">
      <c r="A329" s="48" t="str">
        <f t="shared" si="125"/>
        <v>81104214</v>
      </c>
      <c r="B329" s="72">
        <v>8110</v>
      </c>
      <c r="C329" s="73">
        <v>4214</v>
      </c>
      <c r="D329" s="74"/>
      <c r="E329" s="74"/>
      <c r="F329" s="74"/>
      <c r="G329" s="75" t="s">
        <v>189</v>
      </c>
      <c r="H329" s="76">
        <f>+H330</f>
        <v>0</v>
      </c>
      <c r="I329" s="76">
        <f>+I330</f>
        <v>0</v>
      </c>
      <c r="J329" s="76">
        <f t="shared" si="127"/>
        <v>0</v>
      </c>
      <c r="K329" s="76">
        <f t="shared" ref="K329:L330" si="148">+K330</f>
        <v>0</v>
      </c>
      <c r="L329" s="76">
        <f t="shared" si="148"/>
        <v>0</v>
      </c>
      <c r="M329" s="77">
        <f t="shared" si="128"/>
        <v>0</v>
      </c>
      <c r="N329" s="78">
        <f t="shared" si="142"/>
        <v>0</v>
      </c>
      <c r="P329" s="56"/>
      <c r="Q329" s="56"/>
      <c r="R329" s="56"/>
      <c r="S329" s="56"/>
      <c r="T329" s="56"/>
      <c r="U329" s="56"/>
      <c r="V329" s="56"/>
      <c r="W329" s="56"/>
    </row>
    <row r="330" spans="1:23" s="64" customFormat="1">
      <c r="A330" s="48" t="str">
        <f t="shared" si="125"/>
        <v>811042141</v>
      </c>
      <c r="B330" s="79">
        <v>8110</v>
      </c>
      <c r="C330" s="80">
        <v>4214</v>
      </c>
      <c r="D330" s="81">
        <v>1</v>
      </c>
      <c r="E330" s="81"/>
      <c r="F330" s="81"/>
      <c r="G330" s="82" t="s">
        <v>189</v>
      </c>
      <c r="H330" s="83">
        <f>+H331</f>
        <v>0</v>
      </c>
      <c r="I330" s="83">
        <f>+I331</f>
        <v>0</v>
      </c>
      <c r="J330" s="83">
        <f t="shared" si="127"/>
        <v>0</v>
      </c>
      <c r="K330" s="83">
        <f t="shared" si="148"/>
        <v>0</v>
      </c>
      <c r="L330" s="83">
        <f t="shared" si="148"/>
        <v>0</v>
      </c>
      <c r="M330" s="84">
        <f t="shared" si="128"/>
        <v>0</v>
      </c>
      <c r="N330" s="85">
        <f t="shared" si="142"/>
        <v>0</v>
      </c>
      <c r="P330" s="56"/>
      <c r="Q330" s="56"/>
      <c r="R330" s="56"/>
      <c r="S330" s="56"/>
      <c r="T330" s="56"/>
      <c r="U330" s="56"/>
      <c r="V330" s="56"/>
      <c r="W330" s="56"/>
    </row>
    <row r="331" spans="1:23" s="64" customFormat="1">
      <c r="A331" s="48" t="str">
        <f t="shared" si="125"/>
        <v>8110421411</v>
      </c>
      <c r="B331" s="86">
        <v>8110</v>
      </c>
      <c r="C331" s="87">
        <v>4214</v>
      </c>
      <c r="D331" s="88">
        <v>1</v>
      </c>
      <c r="E331" s="88">
        <v>1</v>
      </c>
      <c r="F331" s="88"/>
      <c r="G331" s="89" t="s">
        <v>189</v>
      </c>
      <c r="H331" s="90">
        <f>SUM(H332:H333)</f>
        <v>0</v>
      </c>
      <c r="I331" s="90">
        <f>SUM(I332:I333)</f>
        <v>0</v>
      </c>
      <c r="J331" s="90">
        <f t="shared" si="127"/>
        <v>0</v>
      </c>
      <c r="K331" s="90">
        <f t="shared" ref="K331:L331" si="149">SUM(K332:K333)</f>
        <v>0</v>
      </c>
      <c r="L331" s="90">
        <f t="shared" si="149"/>
        <v>0</v>
      </c>
      <c r="M331" s="91">
        <f t="shared" si="128"/>
        <v>0</v>
      </c>
      <c r="N331" s="92">
        <f t="shared" si="142"/>
        <v>0</v>
      </c>
      <c r="P331" s="56"/>
      <c r="Q331" s="56"/>
      <c r="R331" s="56"/>
      <c r="S331" s="56"/>
      <c r="T331" s="56"/>
      <c r="U331" s="56"/>
      <c r="V331" s="56"/>
      <c r="W331" s="56"/>
    </row>
    <row r="332" spans="1:23" s="64" customFormat="1">
      <c r="A332" s="48" t="str">
        <f t="shared" si="125"/>
        <v>81104214111</v>
      </c>
      <c r="B332" s="93">
        <v>8110</v>
      </c>
      <c r="C332" s="94">
        <v>4214</v>
      </c>
      <c r="D332" s="95">
        <v>1</v>
      </c>
      <c r="E332" s="95">
        <v>1</v>
      </c>
      <c r="F332" s="95">
        <v>1</v>
      </c>
      <c r="G332" s="96" t="s">
        <v>190</v>
      </c>
      <c r="H332" s="97"/>
      <c r="I332" s="97"/>
      <c r="J332" s="97">
        <f t="shared" si="127"/>
        <v>0</v>
      </c>
      <c r="K332" s="97"/>
      <c r="L332" s="97"/>
      <c r="M332" s="98">
        <f t="shared" si="128"/>
        <v>0</v>
      </c>
      <c r="N332" s="99">
        <f t="shared" si="142"/>
        <v>0</v>
      </c>
      <c r="P332" s="56"/>
      <c r="Q332" s="56"/>
      <c r="R332" s="56"/>
      <c r="S332" s="56"/>
      <c r="T332" s="56"/>
      <c r="U332" s="56"/>
      <c r="V332" s="56"/>
      <c r="W332" s="56"/>
    </row>
    <row r="333" spans="1:23" s="64" customFormat="1">
      <c r="A333" s="48" t="str">
        <f t="shared" si="125"/>
        <v>81104214112</v>
      </c>
      <c r="B333" s="93">
        <v>8110</v>
      </c>
      <c r="C333" s="94">
        <v>4214</v>
      </c>
      <c r="D333" s="95">
        <v>1</v>
      </c>
      <c r="E333" s="95">
        <v>1</v>
      </c>
      <c r="F333" s="95">
        <v>2</v>
      </c>
      <c r="G333" s="96" t="s">
        <v>191</v>
      </c>
      <c r="H333" s="97"/>
      <c r="I333" s="97"/>
      <c r="J333" s="97">
        <f t="shared" si="127"/>
        <v>0</v>
      </c>
      <c r="K333" s="97"/>
      <c r="L333" s="97"/>
      <c r="M333" s="98">
        <f t="shared" si="128"/>
        <v>0</v>
      </c>
      <c r="N333" s="99">
        <f>L333-J333</f>
        <v>0</v>
      </c>
      <c r="P333" s="56"/>
      <c r="Q333" s="56"/>
      <c r="R333" s="56"/>
      <c r="S333" s="56"/>
      <c r="T333" s="56"/>
      <c r="U333" s="56"/>
      <c r="V333" s="56"/>
      <c r="W333" s="56"/>
    </row>
    <row r="334" spans="1:23" s="64" customFormat="1">
      <c r="A334" s="48" t="str">
        <f t="shared" si="125"/>
        <v>81104215</v>
      </c>
      <c r="B334" s="72">
        <v>8110</v>
      </c>
      <c r="C334" s="73">
        <v>4215</v>
      </c>
      <c r="D334" s="74"/>
      <c r="E334" s="74"/>
      <c r="F334" s="74"/>
      <c r="G334" s="75" t="s">
        <v>192</v>
      </c>
      <c r="H334" s="76">
        <f>+H335</f>
        <v>0</v>
      </c>
      <c r="I334" s="76">
        <f>+I335</f>
        <v>0</v>
      </c>
      <c r="J334" s="76">
        <f t="shared" ref="J334:J397" si="150">H334+I334</f>
        <v>0</v>
      </c>
      <c r="K334" s="76">
        <f t="shared" ref="K334:L335" si="151">+K335</f>
        <v>0</v>
      </c>
      <c r="L334" s="76">
        <f t="shared" si="151"/>
        <v>0</v>
      </c>
      <c r="M334" s="77">
        <f t="shared" ref="M334:M397" si="152">IFERROR(L334/J334*100,0)</f>
        <v>0</v>
      </c>
      <c r="N334" s="78">
        <f t="shared" si="142"/>
        <v>0</v>
      </c>
      <c r="P334" s="56"/>
      <c r="Q334" s="56"/>
      <c r="R334" s="56"/>
      <c r="S334" s="56"/>
      <c r="T334" s="56"/>
      <c r="U334" s="56"/>
      <c r="V334" s="56"/>
      <c r="W334" s="56"/>
    </row>
    <row r="335" spans="1:23" s="64" customFormat="1">
      <c r="A335" s="48" t="str">
        <f t="shared" si="125"/>
        <v>811042151</v>
      </c>
      <c r="B335" s="79">
        <v>8110</v>
      </c>
      <c r="C335" s="80">
        <v>4215</v>
      </c>
      <c r="D335" s="81">
        <v>1</v>
      </c>
      <c r="E335" s="81"/>
      <c r="F335" s="81"/>
      <c r="G335" s="82" t="s">
        <v>192</v>
      </c>
      <c r="H335" s="83">
        <f>+H336</f>
        <v>0</v>
      </c>
      <c r="I335" s="83">
        <f>+I336</f>
        <v>0</v>
      </c>
      <c r="J335" s="83">
        <f t="shared" si="150"/>
        <v>0</v>
      </c>
      <c r="K335" s="83">
        <f t="shared" si="151"/>
        <v>0</v>
      </c>
      <c r="L335" s="83">
        <f t="shared" si="151"/>
        <v>0</v>
      </c>
      <c r="M335" s="84">
        <f t="shared" si="152"/>
        <v>0</v>
      </c>
      <c r="N335" s="85">
        <f t="shared" si="142"/>
        <v>0</v>
      </c>
      <c r="P335" s="56"/>
      <c r="Q335" s="56"/>
      <c r="R335" s="56"/>
      <c r="S335" s="56"/>
      <c r="T335" s="56"/>
      <c r="U335" s="56"/>
      <c r="V335" s="56"/>
      <c r="W335" s="56"/>
    </row>
    <row r="336" spans="1:23" s="64" customFormat="1">
      <c r="A336" s="48" t="str">
        <f t="shared" ref="A336:A400" si="153">B336&amp;C336&amp;D336&amp;E336&amp;F336</f>
        <v>8110421511</v>
      </c>
      <c r="B336" s="86">
        <v>8110</v>
      </c>
      <c r="C336" s="87">
        <v>4215</v>
      </c>
      <c r="D336" s="88">
        <v>1</v>
      </c>
      <c r="E336" s="88">
        <v>1</v>
      </c>
      <c r="F336" s="88"/>
      <c r="G336" s="89" t="s">
        <v>192</v>
      </c>
      <c r="H336" s="90">
        <f>SUM(H337:H358)</f>
        <v>0</v>
      </c>
      <c r="I336" s="90">
        <f>SUM(I337:I358)</f>
        <v>0</v>
      </c>
      <c r="J336" s="90">
        <f t="shared" si="150"/>
        <v>0</v>
      </c>
      <c r="K336" s="90">
        <f t="shared" ref="K336:L336" si="154">SUM(K337:K358)</f>
        <v>0</v>
      </c>
      <c r="L336" s="90">
        <f t="shared" si="154"/>
        <v>0</v>
      </c>
      <c r="M336" s="91">
        <f t="shared" si="152"/>
        <v>0</v>
      </c>
      <c r="N336" s="92">
        <f t="shared" si="142"/>
        <v>0</v>
      </c>
      <c r="P336" s="56"/>
      <c r="Q336" s="56"/>
      <c r="R336" s="56"/>
      <c r="S336" s="56"/>
      <c r="T336" s="56"/>
      <c r="U336" s="56"/>
      <c r="V336" s="56"/>
      <c r="W336" s="56"/>
    </row>
    <row r="337" spans="1:23" s="64" customFormat="1">
      <c r="A337" s="48" t="str">
        <f t="shared" si="153"/>
        <v>81104215111</v>
      </c>
      <c r="B337" s="93">
        <v>8110</v>
      </c>
      <c r="C337" s="94">
        <v>4215</v>
      </c>
      <c r="D337" s="95">
        <v>1</v>
      </c>
      <c r="E337" s="95">
        <v>1</v>
      </c>
      <c r="F337" s="95">
        <v>1</v>
      </c>
      <c r="G337" s="96" t="s">
        <v>193</v>
      </c>
      <c r="H337" s="97"/>
      <c r="I337" s="97"/>
      <c r="J337" s="97">
        <f t="shared" si="150"/>
        <v>0</v>
      </c>
      <c r="K337" s="97"/>
      <c r="L337" s="97"/>
      <c r="M337" s="98">
        <f t="shared" si="152"/>
        <v>0</v>
      </c>
      <c r="N337" s="99">
        <f t="shared" si="142"/>
        <v>0</v>
      </c>
      <c r="P337" s="56"/>
      <c r="Q337" s="56"/>
      <c r="R337" s="56"/>
      <c r="S337" s="56"/>
      <c r="T337" s="56"/>
      <c r="U337" s="56"/>
      <c r="V337" s="56"/>
      <c r="W337" s="56"/>
    </row>
    <row r="338" spans="1:23" s="64" customFormat="1">
      <c r="A338" s="48" t="str">
        <f t="shared" si="153"/>
        <v>81104215112</v>
      </c>
      <c r="B338" s="93">
        <v>8110</v>
      </c>
      <c r="C338" s="94">
        <v>4215</v>
      </c>
      <c r="D338" s="95">
        <v>1</v>
      </c>
      <c r="E338" s="95">
        <v>1</v>
      </c>
      <c r="F338" s="95">
        <v>2</v>
      </c>
      <c r="G338" s="96" t="s">
        <v>194</v>
      </c>
      <c r="H338" s="97"/>
      <c r="I338" s="97"/>
      <c r="J338" s="97">
        <f t="shared" si="150"/>
        <v>0</v>
      </c>
      <c r="K338" s="97"/>
      <c r="L338" s="97"/>
      <c r="M338" s="98">
        <f t="shared" si="152"/>
        <v>0</v>
      </c>
      <c r="N338" s="99">
        <f t="shared" si="142"/>
        <v>0</v>
      </c>
      <c r="P338" s="56"/>
      <c r="Q338" s="56"/>
      <c r="R338" s="56"/>
      <c r="S338" s="56"/>
      <c r="T338" s="56"/>
      <c r="U338" s="56"/>
      <c r="V338" s="56"/>
      <c r="W338" s="56"/>
    </row>
    <row r="339" spans="1:23" s="64" customFormat="1">
      <c r="A339" s="48" t="str">
        <f t="shared" si="153"/>
        <v>81104215113</v>
      </c>
      <c r="B339" s="93">
        <v>8110</v>
      </c>
      <c r="C339" s="94">
        <v>4215</v>
      </c>
      <c r="D339" s="95">
        <v>1</v>
      </c>
      <c r="E339" s="95">
        <v>1</v>
      </c>
      <c r="F339" s="95">
        <v>3</v>
      </c>
      <c r="G339" s="96" t="s">
        <v>195</v>
      </c>
      <c r="H339" s="97"/>
      <c r="I339" s="97"/>
      <c r="J339" s="97">
        <f t="shared" si="150"/>
        <v>0</v>
      </c>
      <c r="K339" s="97"/>
      <c r="L339" s="97"/>
      <c r="M339" s="98">
        <f t="shared" si="152"/>
        <v>0</v>
      </c>
      <c r="N339" s="99">
        <f t="shared" si="142"/>
        <v>0</v>
      </c>
      <c r="P339" s="56"/>
      <c r="Q339" s="56"/>
      <c r="R339" s="56"/>
      <c r="S339" s="56"/>
      <c r="T339" s="56"/>
      <c r="U339" s="56"/>
      <c r="V339" s="56"/>
      <c r="W339" s="56"/>
    </row>
    <row r="340" spans="1:23" s="64" customFormat="1">
      <c r="A340" s="48" t="str">
        <f t="shared" si="153"/>
        <v>81104215114</v>
      </c>
      <c r="B340" s="93">
        <v>8110</v>
      </c>
      <c r="C340" s="94">
        <v>4215</v>
      </c>
      <c r="D340" s="95">
        <v>1</v>
      </c>
      <c r="E340" s="95">
        <v>1</v>
      </c>
      <c r="F340" s="95">
        <v>4</v>
      </c>
      <c r="G340" s="96" t="s">
        <v>196</v>
      </c>
      <c r="H340" s="97"/>
      <c r="I340" s="97"/>
      <c r="J340" s="97">
        <f t="shared" si="150"/>
        <v>0</v>
      </c>
      <c r="K340" s="97"/>
      <c r="L340" s="97"/>
      <c r="M340" s="98">
        <f t="shared" si="152"/>
        <v>0</v>
      </c>
      <c r="N340" s="99">
        <f t="shared" si="142"/>
        <v>0</v>
      </c>
      <c r="P340" s="56"/>
      <c r="Q340" s="56"/>
      <c r="R340" s="56"/>
      <c r="S340" s="56"/>
      <c r="T340" s="56"/>
      <c r="U340" s="56"/>
      <c r="V340" s="56"/>
      <c r="W340" s="56"/>
    </row>
    <row r="341" spans="1:23" s="64" customFormat="1">
      <c r="A341" s="48" t="str">
        <f t="shared" si="153"/>
        <v>81104215115</v>
      </c>
      <c r="B341" s="93">
        <v>8110</v>
      </c>
      <c r="C341" s="94">
        <v>4215</v>
      </c>
      <c r="D341" s="95">
        <v>1</v>
      </c>
      <c r="E341" s="95">
        <v>1</v>
      </c>
      <c r="F341" s="95">
        <v>5</v>
      </c>
      <c r="G341" s="96" t="s">
        <v>197</v>
      </c>
      <c r="H341" s="97"/>
      <c r="I341" s="97"/>
      <c r="J341" s="97">
        <f t="shared" si="150"/>
        <v>0</v>
      </c>
      <c r="K341" s="97"/>
      <c r="L341" s="97"/>
      <c r="M341" s="98">
        <f t="shared" si="152"/>
        <v>0</v>
      </c>
      <c r="N341" s="99">
        <f t="shared" si="142"/>
        <v>0</v>
      </c>
      <c r="P341" s="56"/>
      <c r="Q341" s="56"/>
      <c r="R341" s="56"/>
      <c r="S341" s="56"/>
      <c r="T341" s="56"/>
      <c r="U341" s="56"/>
      <c r="V341" s="56"/>
      <c r="W341" s="56"/>
    </row>
    <row r="342" spans="1:23" s="64" customFormat="1">
      <c r="A342" s="48" t="str">
        <f t="shared" si="153"/>
        <v>81104215116</v>
      </c>
      <c r="B342" s="93">
        <v>8110</v>
      </c>
      <c r="C342" s="94">
        <v>4215</v>
      </c>
      <c r="D342" s="95">
        <v>1</v>
      </c>
      <c r="E342" s="95">
        <v>1</v>
      </c>
      <c r="F342" s="95">
        <v>6</v>
      </c>
      <c r="G342" s="96" t="s">
        <v>198</v>
      </c>
      <c r="H342" s="97"/>
      <c r="I342" s="97"/>
      <c r="J342" s="97">
        <f t="shared" si="150"/>
        <v>0</v>
      </c>
      <c r="K342" s="97"/>
      <c r="L342" s="97"/>
      <c r="M342" s="98">
        <f t="shared" si="152"/>
        <v>0</v>
      </c>
      <c r="N342" s="99">
        <f t="shared" si="142"/>
        <v>0</v>
      </c>
      <c r="P342" s="56"/>
      <c r="Q342" s="56"/>
      <c r="R342" s="56"/>
      <c r="S342" s="56"/>
      <c r="T342" s="56"/>
      <c r="U342" s="56"/>
      <c r="V342" s="56"/>
      <c r="W342" s="56"/>
    </row>
    <row r="343" spans="1:23" s="64" customFormat="1" ht="18">
      <c r="A343" s="48" t="str">
        <f t="shared" si="153"/>
        <v>81104215117</v>
      </c>
      <c r="B343" s="93">
        <v>8110</v>
      </c>
      <c r="C343" s="94">
        <v>4215</v>
      </c>
      <c r="D343" s="95">
        <v>1</v>
      </c>
      <c r="E343" s="95">
        <v>1</v>
      </c>
      <c r="F343" s="95">
        <v>7</v>
      </c>
      <c r="G343" s="96" t="s">
        <v>199</v>
      </c>
      <c r="H343" s="97"/>
      <c r="I343" s="97"/>
      <c r="J343" s="97">
        <f t="shared" si="150"/>
        <v>0</v>
      </c>
      <c r="K343" s="97"/>
      <c r="L343" s="97"/>
      <c r="M343" s="98">
        <f t="shared" si="152"/>
        <v>0</v>
      </c>
      <c r="N343" s="99">
        <f t="shared" si="142"/>
        <v>0</v>
      </c>
      <c r="P343" s="56"/>
      <c r="Q343" s="56"/>
      <c r="R343" s="56"/>
      <c r="S343" s="56"/>
      <c r="T343" s="56"/>
      <c r="U343" s="56"/>
      <c r="V343" s="56"/>
      <c r="W343" s="56"/>
    </row>
    <row r="344" spans="1:23" s="64" customFormat="1">
      <c r="A344" s="48" t="str">
        <f t="shared" si="153"/>
        <v>81104215118</v>
      </c>
      <c r="B344" s="93">
        <v>8110</v>
      </c>
      <c r="C344" s="94">
        <v>4215</v>
      </c>
      <c r="D344" s="95">
        <v>1</v>
      </c>
      <c r="E344" s="95">
        <v>1</v>
      </c>
      <c r="F344" s="95">
        <v>8</v>
      </c>
      <c r="G344" s="96" t="s">
        <v>200</v>
      </c>
      <c r="H344" s="97"/>
      <c r="I344" s="97"/>
      <c r="J344" s="97">
        <f t="shared" si="150"/>
        <v>0</v>
      </c>
      <c r="K344" s="97"/>
      <c r="L344" s="97"/>
      <c r="M344" s="98">
        <f t="shared" si="152"/>
        <v>0</v>
      </c>
      <c r="N344" s="99">
        <f t="shared" si="142"/>
        <v>0</v>
      </c>
      <c r="P344" s="56"/>
      <c r="Q344" s="56"/>
      <c r="R344" s="56"/>
      <c r="S344" s="56"/>
      <c r="T344" s="56"/>
      <c r="U344" s="56"/>
      <c r="V344" s="56"/>
      <c r="W344" s="56"/>
    </row>
    <row r="345" spans="1:23" s="64" customFormat="1">
      <c r="A345" s="48" t="str">
        <f t="shared" si="153"/>
        <v>81104215119</v>
      </c>
      <c r="B345" s="93">
        <v>8110</v>
      </c>
      <c r="C345" s="94">
        <v>4215</v>
      </c>
      <c r="D345" s="95">
        <v>1</v>
      </c>
      <c r="E345" s="95">
        <v>1</v>
      </c>
      <c r="F345" s="95">
        <v>9</v>
      </c>
      <c r="G345" s="96" t="s">
        <v>201</v>
      </c>
      <c r="H345" s="97"/>
      <c r="I345" s="97"/>
      <c r="J345" s="97">
        <f t="shared" si="150"/>
        <v>0</v>
      </c>
      <c r="K345" s="97"/>
      <c r="L345" s="97"/>
      <c r="M345" s="98">
        <f t="shared" si="152"/>
        <v>0</v>
      </c>
      <c r="N345" s="99">
        <f t="shared" si="142"/>
        <v>0</v>
      </c>
      <c r="P345" s="56"/>
      <c r="Q345" s="56"/>
      <c r="R345" s="56"/>
      <c r="S345" s="56"/>
      <c r="T345" s="56"/>
      <c r="U345" s="56"/>
      <c r="V345" s="56"/>
      <c r="W345" s="56"/>
    </row>
    <row r="346" spans="1:23" s="64" customFormat="1">
      <c r="A346" s="48" t="str">
        <f t="shared" si="153"/>
        <v>811042151110</v>
      </c>
      <c r="B346" s="93">
        <v>8110</v>
      </c>
      <c r="C346" s="94">
        <v>4215</v>
      </c>
      <c r="D346" s="95">
        <v>1</v>
      </c>
      <c r="E346" s="95">
        <v>1</v>
      </c>
      <c r="F346" s="95">
        <v>10</v>
      </c>
      <c r="G346" s="96" t="s">
        <v>202</v>
      </c>
      <c r="H346" s="97"/>
      <c r="I346" s="97"/>
      <c r="J346" s="97">
        <f t="shared" si="150"/>
        <v>0</v>
      </c>
      <c r="K346" s="97"/>
      <c r="L346" s="97"/>
      <c r="M346" s="98">
        <f t="shared" si="152"/>
        <v>0</v>
      </c>
      <c r="N346" s="99">
        <f t="shared" si="142"/>
        <v>0</v>
      </c>
      <c r="P346" s="56"/>
      <c r="Q346" s="56"/>
      <c r="R346" s="56"/>
      <c r="S346" s="56"/>
      <c r="T346" s="56"/>
      <c r="U346" s="56"/>
      <c r="V346" s="56"/>
      <c r="W346" s="56"/>
    </row>
    <row r="347" spans="1:23" s="64" customFormat="1">
      <c r="A347" s="48" t="str">
        <f t="shared" si="153"/>
        <v>811042151111</v>
      </c>
      <c r="B347" s="93">
        <v>8110</v>
      </c>
      <c r="C347" s="94">
        <v>4215</v>
      </c>
      <c r="D347" s="95">
        <v>1</v>
      </c>
      <c r="E347" s="95">
        <v>1</v>
      </c>
      <c r="F347" s="95">
        <v>11</v>
      </c>
      <c r="G347" s="96" t="s">
        <v>203</v>
      </c>
      <c r="H347" s="97"/>
      <c r="I347" s="97"/>
      <c r="J347" s="97">
        <f t="shared" si="150"/>
        <v>0</v>
      </c>
      <c r="K347" s="97"/>
      <c r="L347" s="97"/>
      <c r="M347" s="98">
        <f t="shared" si="152"/>
        <v>0</v>
      </c>
      <c r="N347" s="99">
        <f t="shared" si="142"/>
        <v>0</v>
      </c>
      <c r="P347" s="56"/>
      <c r="Q347" s="56"/>
      <c r="R347" s="56"/>
      <c r="S347" s="56"/>
      <c r="T347" s="56"/>
      <c r="U347" s="56"/>
      <c r="V347" s="56"/>
      <c r="W347" s="56"/>
    </row>
    <row r="348" spans="1:23" s="64" customFormat="1">
      <c r="A348" s="48" t="str">
        <f t="shared" si="153"/>
        <v>811042151112</v>
      </c>
      <c r="B348" s="93">
        <v>8110</v>
      </c>
      <c r="C348" s="94">
        <v>4215</v>
      </c>
      <c r="D348" s="95">
        <v>1</v>
      </c>
      <c r="E348" s="95">
        <v>1</v>
      </c>
      <c r="F348" s="95">
        <v>12</v>
      </c>
      <c r="G348" s="96" t="s">
        <v>204</v>
      </c>
      <c r="H348" s="97"/>
      <c r="I348" s="97"/>
      <c r="J348" s="97">
        <f t="shared" si="150"/>
        <v>0</v>
      </c>
      <c r="K348" s="97"/>
      <c r="L348" s="97"/>
      <c r="M348" s="98">
        <f t="shared" si="152"/>
        <v>0</v>
      </c>
      <c r="N348" s="99">
        <f t="shared" si="142"/>
        <v>0</v>
      </c>
      <c r="P348" s="56"/>
      <c r="Q348" s="56"/>
      <c r="R348" s="56"/>
      <c r="S348" s="56"/>
      <c r="T348" s="56"/>
      <c r="U348" s="56"/>
      <c r="V348" s="56"/>
      <c r="W348" s="56"/>
    </row>
    <row r="349" spans="1:23" s="64" customFormat="1">
      <c r="A349" s="48" t="str">
        <f t="shared" si="153"/>
        <v>811042151113</v>
      </c>
      <c r="B349" s="93">
        <v>8110</v>
      </c>
      <c r="C349" s="94">
        <v>4215</v>
      </c>
      <c r="D349" s="95">
        <v>1</v>
      </c>
      <c r="E349" s="95">
        <v>1</v>
      </c>
      <c r="F349" s="95">
        <v>13</v>
      </c>
      <c r="G349" s="96" t="s">
        <v>205</v>
      </c>
      <c r="H349" s="97"/>
      <c r="I349" s="97"/>
      <c r="J349" s="97">
        <f t="shared" si="150"/>
        <v>0</v>
      </c>
      <c r="K349" s="97"/>
      <c r="L349" s="97"/>
      <c r="M349" s="98">
        <f t="shared" si="152"/>
        <v>0</v>
      </c>
      <c r="N349" s="99">
        <f t="shared" si="142"/>
        <v>0</v>
      </c>
      <c r="P349" s="56"/>
      <c r="Q349" s="56"/>
      <c r="R349" s="56"/>
      <c r="S349" s="56"/>
      <c r="T349" s="56"/>
      <c r="U349" s="56"/>
      <c r="V349" s="56"/>
      <c r="W349" s="56"/>
    </row>
    <row r="350" spans="1:23" s="64" customFormat="1">
      <c r="A350" s="48" t="str">
        <f t="shared" si="153"/>
        <v>811042151114</v>
      </c>
      <c r="B350" s="93">
        <v>8110</v>
      </c>
      <c r="C350" s="94">
        <v>4215</v>
      </c>
      <c r="D350" s="95">
        <v>1</v>
      </c>
      <c r="E350" s="95">
        <v>1</v>
      </c>
      <c r="F350" s="95">
        <v>14</v>
      </c>
      <c r="G350" s="96" t="s">
        <v>206</v>
      </c>
      <c r="H350" s="97"/>
      <c r="I350" s="97"/>
      <c r="J350" s="97">
        <f t="shared" si="150"/>
        <v>0</v>
      </c>
      <c r="K350" s="97"/>
      <c r="L350" s="97"/>
      <c r="M350" s="98">
        <f t="shared" si="152"/>
        <v>0</v>
      </c>
      <c r="N350" s="99">
        <f t="shared" si="142"/>
        <v>0</v>
      </c>
      <c r="P350" s="56"/>
      <c r="Q350" s="56"/>
      <c r="R350" s="56"/>
      <c r="S350" s="56"/>
      <c r="T350" s="56"/>
      <c r="U350" s="56"/>
      <c r="V350" s="56"/>
      <c r="W350" s="56"/>
    </row>
    <row r="351" spans="1:23" s="64" customFormat="1">
      <c r="A351" s="48" t="str">
        <f t="shared" si="153"/>
        <v>811042151115</v>
      </c>
      <c r="B351" s="93">
        <v>8110</v>
      </c>
      <c r="C351" s="94">
        <v>4215</v>
      </c>
      <c r="D351" s="95">
        <v>1</v>
      </c>
      <c r="E351" s="95">
        <v>1</v>
      </c>
      <c r="F351" s="95">
        <v>15</v>
      </c>
      <c r="G351" s="96" t="s">
        <v>207</v>
      </c>
      <c r="H351" s="97"/>
      <c r="I351" s="97"/>
      <c r="J351" s="97">
        <f t="shared" si="150"/>
        <v>0</v>
      </c>
      <c r="K351" s="97"/>
      <c r="L351" s="97"/>
      <c r="M351" s="98">
        <f t="shared" si="152"/>
        <v>0</v>
      </c>
      <c r="N351" s="99">
        <f t="shared" si="142"/>
        <v>0</v>
      </c>
      <c r="P351" s="56"/>
      <c r="Q351" s="56"/>
      <c r="R351" s="56"/>
      <c r="S351" s="56"/>
      <c r="T351" s="56"/>
      <c r="U351" s="56"/>
      <c r="V351" s="56"/>
      <c r="W351" s="56"/>
    </row>
    <row r="352" spans="1:23" s="64" customFormat="1">
      <c r="A352" s="48" t="str">
        <f t="shared" si="153"/>
        <v>811042151116</v>
      </c>
      <c r="B352" s="93">
        <v>8110</v>
      </c>
      <c r="C352" s="94">
        <v>4215</v>
      </c>
      <c r="D352" s="95">
        <v>1</v>
      </c>
      <c r="E352" s="95">
        <v>1</v>
      </c>
      <c r="F352" s="95">
        <v>16</v>
      </c>
      <c r="G352" s="96" t="s">
        <v>208</v>
      </c>
      <c r="H352" s="97"/>
      <c r="I352" s="97"/>
      <c r="J352" s="97">
        <f t="shared" si="150"/>
        <v>0</v>
      </c>
      <c r="K352" s="97"/>
      <c r="L352" s="97"/>
      <c r="M352" s="98">
        <f t="shared" si="152"/>
        <v>0</v>
      </c>
      <c r="N352" s="99">
        <f t="shared" si="142"/>
        <v>0</v>
      </c>
      <c r="P352" s="56"/>
      <c r="Q352" s="56"/>
      <c r="R352" s="56"/>
      <c r="S352" s="56"/>
      <c r="T352" s="56"/>
      <c r="U352" s="56"/>
      <c r="V352" s="56"/>
      <c r="W352" s="56"/>
    </row>
    <row r="353" spans="1:23" s="64" customFormat="1">
      <c r="A353" s="48" t="str">
        <f t="shared" si="153"/>
        <v>811042151117</v>
      </c>
      <c r="B353" s="93">
        <v>8110</v>
      </c>
      <c r="C353" s="94">
        <v>4215</v>
      </c>
      <c r="D353" s="95">
        <v>1</v>
      </c>
      <c r="E353" s="95">
        <v>1</v>
      </c>
      <c r="F353" s="95">
        <v>17</v>
      </c>
      <c r="G353" s="96" t="s">
        <v>209</v>
      </c>
      <c r="H353" s="97"/>
      <c r="I353" s="97"/>
      <c r="J353" s="97">
        <f t="shared" si="150"/>
        <v>0</v>
      </c>
      <c r="K353" s="97"/>
      <c r="L353" s="97"/>
      <c r="M353" s="98">
        <f t="shared" si="152"/>
        <v>0</v>
      </c>
      <c r="N353" s="99">
        <f t="shared" si="142"/>
        <v>0</v>
      </c>
      <c r="P353" s="56"/>
      <c r="Q353" s="56"/>
      <c r="R353" s="56"/>
      <c r="S353" s="56"/>
      <c r="T353" s="56"/>
      <c r="U353" s="56"/>
      <c r="V353" s="56"/>
      <c r="W353" s="56"/>
    </row>
    <row r="354" spans="1:23" s="64" customFormat="1">
      <c r="A354" s="48" t="str">
        <f t="shared" si="153"/>
        <v>811042151118</v>
      </c>
      <c r="B354" s="93">
        <v>8110</v>
      </c>
      <c r="C354" s="94">
        <v>4215</v>
      </c>
      <c r="D354" s="95">
        <v>1</v>
      </c>
      <c r="E354" s="95">
        <v>1</v>
      </c>
      <c r="F354" s="95">
        <v>18</v>
      </c>
      <c r="G354" s="96" t="s">
        <v>210</v>
      </c>
      <c r="H354" s="97"/>
      <c r="I354" s="97"/>
      <c r="J354" s="97">
        <f t="shared" si="150"/>
        <v>0</v>
      </c>
      <c r="K354" s="97"/>
      <c r="L354" s="97"/>
      <c r="M354" s="98">
        <f t="shared" si="152"/>
        <v>0</v>
      </c>
      <c r="N354" s="99">
        <f t="shared" si="142"/>
        <v>0</v>
      </c>
      <c r="P354" s="56"/>
      <c r="Q354" s="56"/>
      <c r="R354" s="56"/>
      <c r="S354" s="56"/>
      <c r="T354" s="56"/>
      <c r="U354" s="56"/>
      <c r="V354" s="56"/>
      <c r="W354" s="56"/>
    </row>
    <row r="355" spans="1:23" s="64" customFormat="1">
      <c r="A355" s="48" t="str">
        <f t="shared" si="153"/>
        <v>811042151119</v>
      </c>
      <c r="B355" s="93">
        <v>8110</v>
      </c>
      <c r="C355" s="94">
        <v>4215</v>
      </c>
      <c r="D355" s="95">
        <v>1</v>
      </c>
      <c r="E355" s="95">
        <v>1</v>
      </c>
      <c r="F355" s="95">
        <v>19</v>
      </c>
      <c r="G355" s="96" t="s">
        <v>211</v>
      </c>
      <c r="H355" s="97"/>
      <c r="I355" s="97"/>
      <c r="J355" s="97">
        <f t="shared" si="150"/>
        <v>0</v>
      </c>
      <c r="K355" s="97"/>
      <c r="L355" s="97"/>
      <c r="M355" s="98">
        <f t="shared" si="152"/>
        <v>0</v>
      </c>
      <c r="N355" s="99">
        <f t="shared" si="142"/>
        <v>0</v>
      </c>
      <c r="P355" s="56"/>
      <c r="Q355" s="56"/>
      <c r="R355" s="56"/>
      <c r="S355" s="56"/>
      <c r="T355" s="56"/>
      <c r="U355" s="56"/>
      <c r="V355" s="56"/>
      <c r="W355" s="56"/>
    </row>
    <row r="356" spans="1:23" s="64" customFormat="1" ht="18">
      <c r="A356" s="48" t="str">
        <f t="shared" si="153"/>
        <v>811042151120</v>
      </c>
      <c r="B356" s="93">
        <v>8110</v>
      </c>
      <c r="C356" s="94">
        <v>4215</v>
      </c>
      <c r="D356" s="95">
        <v>1</v>
      </c>
      <c r="E356" s="95">
        <v>1</v>
      </c>
      <c r="F356" s="95">
        <v>20</v>
      </c>
      <c r="G356" s="96" t="s">
        <v>212</v>
      </c>
      <c r="H356" s="97"/>
      <c r="I356" s="97"/>
      <c r="J356" s="97">
        <f t="shared" si="150"/>
        <v>0</v>
      </c>
      <c r="K356" s="97"/>
      <c r="L356" s="97"/>
      <c r="M356" s="98">
        <f t="shared" si="152"/>
        <v>0</v>
      </c>
      <c r="N356" s="99">
        <f t="shared" si="142"/>
        <v>0</v>
      </c>
      <c r="P356" s="56"/>
      <c r="Q356" s="56"/>
      <c r="R356" s="56"/>
      <c r="S356" s="56"/>
      <c r="T356" s="56"/>
      <c r="U356" s="56"/>
      <c r="V356" s="56"/>
      <c r="W356" s="56"/>
    </row>
    <row r="357" spans="1:23" s="64" customFormat="1" ht="27">
      <c r="A357" s="48" t="str">
        <f t="shared" si="153"/>
        <v>811042151121</v>
      </c>
      <c r="B357" s="93">
        <v>8110</v>
      </c>
      <c r="C357" s="94">
        <v>4215</v>
      </c>
      <c r="D357" s="95">
        <v>1</v>
      </c>
      <c r="E357" s="95">
        <v>1</v>
      </c>
      <c r="F357" s="95">
        <v>21</v>
      </c>
      <c r="G357" s="96" t="s">
        <v>213</v>
      </c>
      <c r="H357" s="97"/>
      <c r="I357" s="97"/>
      <c r="J357" s="97">
        <f t="shared" si="150"/>
        <v>0</v>
      </c>
      <c r="K357" s="97"/>
      <c r="L357" s="97"/>
      <c r="M357" s="98">
        <f t="shared" si="152"/>
        <v>0</v>
      </c>
      <c r="N357" s="99">
        <f t="shared" si="142"/>
        <v>0</v>
      </c>
      <c r="P357" s="56"/>
      <c r="Q357" s="56"/>
      <c r="R357" s="56"/>
      <c r="S357" s="56"/>
      <c r="T357" s="56"/>
      <c r="U357" s="56"/>
      <c r="V357" s="56"/>
      <c r="W357" s="56"/>
    </row>
    <row r="358" spans="1:23" s="64" customFormat="1" ht="18">
      <c r="A358" s="48" t="str">
        <f t="shared" si="153"/>
        <v>811042151122</v>
      </c>
      <c r="B358" s="93">
        <v>8110</v>
      </c>
      <c r="C358" s="94">
        <v>4215</v>
      </c>
      <c r="D358" s="95">
        <v>1</v>
      </c>
      <c r="E358" s="95">
        <v>1</v>
      </c>
      <c r="F358" s="95">
        <v>22</v>
      </c>
      <c r="G358" s="96" t="s">
        <v>214</v>
      </c>
      <c r="H358" s="97"/>
      <c r="I358" s="97"/>
      <c r="J358" s="97">
        <f t="shared" si="150"/>
        <v>0</v>
      </c>
      <c r="K358" s="97"/>
      <c r="L358" s="97"/>
      <c r="M358" s="98">
        <f t="shared" si="152"/>
        <v>0</v>
      </c>
      <c r="N358" s="99">
        <f t="shared" si="142"/>
        <v>0</v>
      </c>
      <c r="P358" s="56"/>
      <c r="Q358" s="56"/>
      <c r="R358" s="56"/>
      <c r="S358" s="56"/>
      <c r="T358" s="56"/>
      <c r="U358" s="56"/>
      <c r="V358" s="56"/>
      <c r="W358" s="56"/>
    </row>
    <row r="359" spans="1:23" s="64" customFormat="1" ht="19.5" customHeight="1">
      <c r="A359" s="48" t="str">
        <f t="shared" si="153"/>
        <v>Subtotal (12)</v>
      </c>
      <c r="B359" s="104" t="s">
        <v>36</v>
      </c>
      <c r="C359" s="116"/>
      <c r="D359" s="106"/>
      <c r="E359" s="106"/>
      <c r="F359" s="106"/>
      <c r="G359" s="114"/>
      <c r="H359" s="107">
        <f>+H289+H317+H325+H329+H334</f>
        <v>0</v>
      </c>
      <c r="I359" s="107">
        <f>+I289+I317+I325+I329+I334</f>
        <v>0</v>
      </c>
      <c r="J359" s="107">
        <f t="shared" si="150"/>
        <v>0</v>
      </c>
      <c r="K359" s="107">
        <f t="shared" ref="K359:L359" si="155">+K289+K317+K325+K329+K334</f>
        <v>0</v>
      </c>
      <c r="L359" s="107">
        <f t="shared" si="155"/>
        <v>0</v>
      </c>
      <c r="M359" s="108">
        <f t="shared" si="152"/>
        <v>0</v>
      </c>
      <c r="N359" s="109">
        <f t="shared" si="142"/>
        <v>0</v>
      </c>
      <c r="P359" s="56"/>
      <c r="Q359" s="56"/>
      <c r="R359" s="56"/>
      <c r="S359" s="56"/>
      <c r="T359" s="56"/>
      <c r="U359" s="56"/>
      <c r="V359" s="56"/>
      <c r="W359" s="56"/>
    </row>
    <row r="360" spans="1:23" s="64" customFormat="1" ht="18">
      <c r="A360" s="48" t="str">
        <f t="shared" si="153"/>
        <v>81104220</v>
      </c>
      <c r="B360" s="65">
        <v>8110</v>
      </c>
      <c r="C360" s="66">
        <v>4220</v>
      </c>
      <c r="D360" s="67"/>
      <c r="E360" s="67"/>
      <c r="F360" s="67"/>
      <c r="G360" s="68" t="s">
        <v>215</v>
      </c>
      <c r="H360" s="69">
        <f>+H361+H365+H370+H374</f>
        <v>5628840.5199999996</v>
      </c>
      <c r="I360" s="69">
        <f>+I361+I365+I370+I374</f>
        <v>0</v>
      </c>
      <c r="J360" s="69">
        <f t="shared" si="150"/>
        <v>5628840.5199999996</v>
      </c>
      <c r="K360" s="69">
        <f t="shared" ref="K360:L360" si="156">+K361+K365+K370+K374</f>
        <v>0</v>
      </c>
      <c r="L360" s="69">
        <f t="shared" si="156"/>
        <v>4571975.22</v>
      </c>
      <c r="M360" s="70">
        <f t="shared" si="152"/>
        <v>81.224102970321852</v>
      </c>
      <c r="N360" s="71">
        <f t="shared" si="142"/>
        <v>-1056865.2999999998</v>
      </c>
      <c r="P360" s="56"/>
      <c r="Q360" s="56"/>
      <c r="R360" s="56"/>
      <c r="S360" s="56"/>
      <c r="T360" s="56"/>
      <c r="U360" s="56"/>
      <c r="V360" s="56"/>
      <c r="W360" s="56"/>
    </row>
    <row r="361" spans="1:23" s="64" customFormat="1">
      <c r="A361" s="48" t="str">
        <f t="shared" si="153"/>
        <v>81104221</v>
      </c>
      <c r="B361" s="72">
        <v>8110</v>
      </c>
      <c r="C361" s="73">
        <v>4221</v>
      </c>
      <c r="D361" s="74"/>
      <c r="E361" s="74"/>
      <c r="F361" s="74"/>
      <c r="G361" s="75" t="s">
        <v>216</v>
      </c>
      <c r="H361" s="76">
        <f>SUM(H362)</f>
        <v>0</v>
      </c>
      <c r="I361" s="76">
        <f>SUM(I362)</f>
        <v>0</v>
      </c>
      <c r="J361" s="76">
        <f t="shared" si="150"/>
        <v>0</v>
      </c>
      <c r="K361" s="76">
        <f t="shared" ref="K361:L362" si="157">SUM(K362)</f>
        <v>0</v>
      </c>
      <c r="L361" s="76">
        <f t="shared" si="157"/>
        <v>0</v>
      </c>
      <c r="M361" s="77">
        <f t="shared" si="152"/>
        <v>0</v>
      </c>
      <c r="N361" s="78">
        <f t="shared" si="142"/>
        <v>0</v>
      </c>
      <c r="P361" s="56"/>
      <c r="Q361" s="56"/>
      <c r="R361" s="56"/>
      <c r="S361" s="56"/>
      <c r="T361" s="56"/>
      <c r="U361" s="56"/>
      <c r="V361" s="56"/>
      <c r="W361" s="56"/>
    </row>
    <row r="362" spans="1:23" s="64" customFormat="1">
      <c r="A362" s="48" t="str">
        <f t="shared" si="153"/>
        <v>811042211</v>
      </c>
      <c r="B362" s="79">
        <v>8110</v>
      </c>
      <c r="C362" s="80">
        <v>4221</v>
      </c>
      <c r="D362" s="81">
        <v>1</v>
      </c>
      <c r="E362" s="81"/>
      <c r="F362" s="81"/>
      <c r="G362" s="82" t="s">
        <v>216</v>
      </c>
      <c r="H362" s="83">
        <f>SUM(H363)</f>
        <v>0</v>
      </c>
      <c r="I362" s="83">
        <f>SUM(I363)</f>
        <v>0</v>
      </c>
      <c r="J362" s="83">
        <f t="shared" si="150"/>
        <v>0</v>
      </c>
      <c r="K362" s="83">
        <f t="shared" si="157"/>
        <v>0</v>
      </c>
      <c r="L362" s="83">
        <f t="shared" si="157"/>
        <v>0</v>
      </c>
      <c r="M362" s="84">
        <f t="shared" si="152"/>
        <v>0</v>
      </c>
      <c r="N362" s="85">
        <f t="shared" si="142"/>
        <v>0</v>
      </c>
      <c r="P362" s="56"/>
      <c r="Q362" s="56"/>
      <c r="R362" s="56"/>
      <c r="S362" s="56"/>
      <c r="T362" s="56"/>
      <c r="U362" s="56"/>
      <c r="V362" s="56"/>
      <c r="W362" s="56"/>
    </row>
    <row r="363" spans="1:23" s="64" customFormat="1">
      <c r="A363" s="48" t="str">
        <f t="shared" si="153"/>
        <v>8110422111</v>
      </c>
      <c r="B363" s="86">
        <v>8110</v>
      </c>
      <c r="C363" s="87">
        <v>4221</v>
      </c>
      <c r="D363" s="88">
        <v>1</v>
      </c>
      <c r="E363" s="88">
        <v>1</v>
      </c>
      <c r="F363" s="88"/>
      <c r="G363" s="89" t="s">
        <v>216</v>
      </c>
      <c r="H363" s="90">
        <f>H364</f>
        <v>0</v>
      </c>
      <c r="I363" s="90">
        <f>I364</f>
        <v>0</v>
      </c>
      <c r="J363" s="90">
        <f t="shared" si="150"/>
        <v>0</v>
      </c>
      <c r="K363" s="90">
        <f t="shared" ref="K363:L363" si="158">K364</f>
        <v>0</v>
      </c>
      <c r="L363" s="90">
        <f t="shared" si="158"/>
        <v>0</v>
      </c>
      <c r="M363" s="91">
        <f t="shared" si="152"/>
        <v>0</v>
      </c>
      <c r="N363" s="92">
        <f t="shared" si="142"/>
        <v>0</v>
      </c>
      <c r="P363" s="56"/>
      <c r="Q363" s="56"/>
      <c r="R363" s="56"/>
      <c r="S363" s="56"/>
      <c r="T363" s="56"/>
      <c r="U363" s="56"/>
      <c r="V363" s="56"/>
      <c r="W363" s="56"/>
    </row>
    <row r="364" spans="1:23" s="64" customFormat="1">
      <c r="A364" s="48"/>
      <c r="B364" s="93">
        <v>8110</v>
      </c>
      <c r="C364" s="94">
        <v>4221</v>
      </c>
      <c r="D364" s="95">
        <v>1</v>
      </c>
      <c r="E364" s="95">
        <v>1</v>
      </c>
      <c r="F364" s="95">
        <v>1</v>
      </c>
      <c r="G364" s="96" t="s">
        <v>216</v>
      </c>
      <c r="H364" s="97"/>
      <c r="I364" s="97"/>
      <c r="J364" s="97">
        <f t="shared" si="150"/>
        <v>0</v>
      </c>
      <c r="K364" s="97"/>
      <c r="L364" s="97"/>
      <c r="M364" s="98">
        <f t="shared" si="152"/>
        <v>0</v>
      </c>
      <c r="N364" s="99">
        <f t="shared" si="142"/>
        <v>0</v>
      </c>
      <c r="P364" s="56"/>
      <c r="Q364" s="56"/>
      <c r="R364" s="56"/>
      <c r="S364" s="56"/>
      <c r="T364" s="56"/>
      <c r="U364" s="56"/>
      <c r="V364" s="56"/>
      <c r="W364" s="56"/>
    </row>
    <row r="365" spans="1:23" s="64" customFormat="1">
      <c r="A365" s="48" t="str">
        <f t="shared" si="153"/>
        <v>81104223</v>
      </c>
      <c r="B365" s="72">
        <v>8110</v>
      </c>
      <c r="C365" s="73">
        <v>4223</v>
      </c>
      <c r="D365" s="74"/>
      <c r="E365" s="74"/>
      <c r="F365" s="74"/>
      <c r="G365" s="75" t="s">
        <v>217</v>
      </c>
      <c r="H365" s="76">
        <f>SUM(H366)</f>
        <v>5628840.5199999996</v>
      </c>
      <c r="I365" s="76">
        <f>SUM(I366)</f>
        <v>0</v>
      </c>
      <c r="J365" s="76">
        <f t="shared" si="150"/>
        <v>5628840.5199999996</v>
      </c>
      <c r="K365" s="76">
        <f t="shared" ref="K365:L366" si="159">SUM(K366)</f>
        <v>0</v>
      </c>
      <c r="L365" s="76">
        <f t="shared" si="159"/>
        <v>4571975.22</v>
      </c>
      <c r="M365" s="77">
        <f t="shared" si="152"/>
        <v>81.224102970321852</v>
      </c>
      <c r="N365" s="78">
        <f t="shared" si="142"/>
        <v>-1056865.2999999998</v>
      </c>
      <c r="P365" s="56"/>
      <c r="Q365" s="56"/>
      <c r="R365" s="56"/>
      <c r="S365" s="56"/>
      <c r="T365" s="56"/>
      <c r="U365" s="56"/>
      <c r="V365" s="56"/>
      <c r="W365" s="56"/>
    </row>
    <row r="366" spans="1:23" s="64" customFormat="1">
      <c r="A366" s="48" t="str">
        <f t="shared" si="153"/>
        <v>811042231</v>
      </c>
      <c r="B366" s="79">
        <v>8110</v>
      </c>
      <c r="C366" s="80">
        <v>4223</v>
      </c>
      <c r="D366" s="81">
        <v>1</v>
      </c>
      <c r="E366" s="81"/>
      <c r="F366" s="81"/>
      <c r="G366" s="82" t="s">
        <v>217</v>
      </c>
      <c r="H366" s="83">
        <f>SUM(H367)</f>
        <v>5628840.5199999996</v>
      </c>
      <c r="I366" s="83">
        <f>SUM(I367)</f>
        <v>0</v>
      </c>
      <c r="J366" s="83">
        <f t="shared" si="150"/>
        <v>5628840.5199999996</v>
      </c>
      <c r="K366" s="83">
        <f t="shared" si="159"/>
        <v>0</v>
      </c>
      <c r="L366" s="83">
        <f t="shared" si="159"/>
        <v>4571975.22</v>
      </c>
      <c r="M366" s="84">
        <f t="shared" si="152"/>
        <v>81.224102970321852</v>
      </c>
      <c r="N366" s="85">
        <f t="shared" si="142"/>
        <v>-1056865.2999999998</v>
      </c>
      <c r="P366" s="56"/>
      <c r="Q366" s="56"/>
      <c r="R366" s="56"/>
      <c r="S366" s="56"/>
      <c r="T366" s="56"/>
      <c r="U366" s="56"/>
      <c r="V366" s="56"/>
      <c r="W366" s="56"/>
    </row>
    <row r="367" spans="1:23" s="64" customFormat="1">
      <c r="A367" s="48" t="str">
        <f t="shared" si="153"/>
        <v>8110422311</v>
      </c>
      <c r="B367" s="86">
        <v>8110</v>
      </c>
      <c r="C367" s="87">
        <v>4223</v>
      </c>
      <c r="D367" s="88">
        <v>1</v>
      </c>
      <c r="E367" s="88">
        <v>1</v>
      </c>
      <c r="F367" s="88"/>
      <c r="G367" s="89" t="s">
        <v>217</v>
      </c>
      <c r="H367" s="90">
        <f>SUM(H368:H369)</f>
        <v>5628840.5199999996</v>
      </c>
      <c r="I367" s="90">
        <f>SUM(I368:I369)</f>
        <v>0</v>
      </c>
      <c r="J367" s="90">
        <f t="shared" si="150"/>
        <v>5628840.5199999996</v>
      </c>
      <c r="K367" s="90">
        <f t="shared" ref="K367:L367" si="160">SUM(K368:K369)</f>
        <v>0</v>
      </c>
      <c r="L367" s="90">
        <f t="shared" si="160"/>
        <v>4571975.22</v>
      </c>
      <c r="M367" s="91">
        <f t="shared" si="152"/>
        <v>81.224102970321852</v>
      </c>
      <c r="N367" s="92">
        <f t="shared" si="142"/>
        <v>-1056865.2999999998</v>
      </c>
      <c r="P367" s="56"/>
      <c r="Q367" s="56"/>
      <c r="R367" s="56"/>
      <c r="S367" s="56"/>
      <c r="T367" s="56"/>
      <c r="U367" s="56"/>
      <c r="V367" s="56"/>
      <c r="W367" s="56"/>
    </row>
    <row r="368" spans="1:23" s="64" customFormat="1">
      <c r="A368" s="48" t="str">
        <f t="shared" si="153"/>
        <v>81104223111</v>
      </c>
      <c r="B368" s="93">
        <v>8110</v>
      </c>
      <c r="C368" s="94">
        <v>4223</v>
      </c>
      <c r="D368" s="95">
        <v>1</v>
      </c>
      <c r="E368" s="95">
        <v>1</v>
      </c>
      <c r="F368" s="95">
        <v>1</v>
      </c>
      <c r="G368" s="96" t="s">
        <v>217</v>
      </c>
      <c r="H368" s="97"/>
      <c r="I368" s="97"/>
      <c r="J368" s="97">
        <f t="shared" si="150"/>
        <v>0</v>
      </c>
      <c r="K368" s="97"/>
      <c r="L368" s="97"/>
      <c r="M368" s="98">
        <f t="shared" si="152"/>
        <v>0</v>
      </c>
      <c r="N368" s="99">
        <f t="shared" si="142"/>
        <v>0</v>
      </c>
      <c r="P368" s="56"/>
      <c r="Q368" s="56"/>
      <c r="R368" s="56"/>
      <c r="S368" s="56"/>
      <c r="T368" s="56"/>
      <c r="U368" s="56"/>
      <c r="V368" s="56"/>
      <c r="W368" s="56"/>
    </row>
    <row r="369" spans="1:23" s="64" customFormat="1">
      <c r="A369" s="48" t="str">
        <f t="shared" si="153"/>
        <v>81104223112</v>
      </c>
      <c r="B369" s="93">
        <v>8110</v>
      </c>
      <c r="C369" s="94">
        <v>4223</v>
      </c>
      <c r="D369" s="95">
        <v>1</v>
      </c>
      <c r="E369" s="95">
        <v>1</v>
      </c>
      <c r="F369" s="95">
        <v>2</v>
      </c>
      <c r="G369" s="96" t="s">
        <v>218</v>
      </c>
      <c r="H369" s="97">
        <v>5628840.5199999996</v>
      </c>
      <c r="I369" s="97"/>
      <c r="J369" s="97">
        <f t="shared" si="150"/>
        <v>5628840.5199999996</v>
      </c>
      <c r="K369" s="97"/>
      <c r="L369" s="97">
        <v>4571975.22</v>
      </c>
      <c r="M369" s="98">
        <f t="shared" si="152"/>
        <v>81.224102970321852</v>
      </c>
      <c r="N369" s="99">
        <f t="shared" si="142"/>
        <v>-1056865.2999999998</v>
      </c>
      <c r="P369" s="56"/>
      <c r="Q369" s="56"/>
      <c r="R369" s="56"/>
      <c r="S369" s="56"/>
      <c r="T369" s="56"/>
      <c r="U369" s="56"/>
      <c r="V369" s="56"/>
      <c r="W369" s="56"/>
    </row>
    <row r="370" spans="1:23" s="64" customFormat="1">
      <c r="A370" s="48" t="str">
        <f t="shared" si="153"/>
        <v>81104225</v>
      </c>
      <c r="B370" s="72">
        <v>8110</v>
      </c>
      <c r="C370" s="73">
        <v>4225</v>
      </c>
      <c r="D370" s="74"/>
      <c r="E370" s="74"/>
      <c r="F370" s="74"/>
      <c r="G370" s="75" t="s">
        <v>219</v>
      </c>
      <c r="H370" s="76">
        <f t="shared" ref="H370:I372" si="161">SUM(H371)</f>
        <v>0</v>
      </c>
      <c r="I370" s="76">
        <f t="shared" si="161"/>
        <v>0</v>
      </c>
      <c r="J370" s="76">
        <f t="shared" si="150"/>
        <v>0</v>
      </c>
      <c r="K370" s="76">
        <f t="shared" ref="K370:L372" si="162">SUM(K371)</f>
        <v>0</v>
      </c>
      <c r="L370" s="76">
        <f t="shared" si="162"/>
        <v>0</v>
      </c>
      <c r="M370" s="77">
        <f t="shared" si="152"/>
        <v>0</v>
      </c>
      <c r="N370" s="78">
        <f t="shared" si="142"/>
        <v>0</v>
      </c>
      <c r="P370" s="56"/>
      <c r="Q370" s="56"/>
      <c r="R370" s="56"/>
      <c r="S370" s="56"/>
      <c r="T370" s="56"/>
      <c r="U370" s="56"/>
      <c r="V370" s="56"/>
      <c r="W370" s="56"/>
    </row>
    <row r="371" spans="1:23" s="64" customFormat="1">
      <c r="A371" s="48" t="str">
        <f t="shared" si="153"/>
        <v>811042251</v>
      </c>
      <c r="B371" s="79">
        <v>8110</v>
      </c>
      <c r="C371" s="80">
        <v>4225</v>
      </c>
      <c r="D371" s="81">
        <v>1</v>
      </c>
      <c r="E371" s="81"/>
      <c r="F371" s="81"/>
      <c r="G371" s="82" t="s">
        <v>219</v>
      </c>
      <c r="H371" s="83">
        <f t="shared" si="161"/>
        <v>0</v>
      </c>
      <c r="I371" s="83">
        <f t="shared" si="161"/>
        <v>0</v>
      </c>
      <c r="J371" s="83">
        <f t="shared" si="150"/>
        <v>0</v>
      </c>
      <c r="K371" s="83">
        <f t="shared" si="162"/>
        <v>0</v>
      </c>
      <c r="L371" s="83">
        <f t="shared" si="162"/>
        <v>0</v>
      </c>
      <c r="M371" s="84">
        <f t="shared" si="152"/>
        <v>0</v>
      </c>
      <c r="N371" s="85">
        <f t="shared" si="142"/>
        <v>0</v>
      </c>
      <c r="P371" s="56"/>
      <c r="Q371" s="56"/>
      <c r="R371" s="56"/>
      <c r="S371" s="56"/>
      <c r="T371" s="56"/>
      <c r="U371" s="56"/>
      <c r="V371" s="56"/>
      <c r="W371" s="56"/>
    </row>
    <row r="372" spans="1:23" s="64" customFormat="1">
      <c r="A372" s="48" t="str">
        <f t="shared" si="153"/>
        <v>8110422511</v>
      </c>
      <c r="B372" s="86">
        <v>8110</v>
      </c>
      <c r="C372" s="87">
        <v>4225</v>
      </c>
      <c r="D372" s="88">
        <v>1</v>
      </c>
      <c r="E372" s="88">
        <v>1</v>
      </c>
      <c r="F372" s="88"/>
      <c r="G372" s="89" t="s">
        <v>219</v>
      </c>
      <c r="H372" s="90">
        <f t="shared" si="161"/>
        <v>0</v>
      </c>
      <c r="I372" s="90">
        <f t="shared" si="161"/>
        <v>0</v>
      </c>
      <c r="J372" s="90">
        <f t="shared" si="150"/>
        <v>0</v>
      </c>
      <c r="K372" s="90">
        <f t="shared" si="162"/>
        <v>0</v>
      </c>
      <c r="L372" s="90">
        <f t="shared" si="162"/>
        <v>0</v>
      </c>
      <c r="M372" s="91">
        <f t="shared" si="152"/>
        <v>0</v>
      </c>
      <c r="N372" s="92">
        <f t="shared" si="142"/>
        <v>0</v>
      </c>
      <c r="P372" s="56"/>
      <c r="Q372" s="56"/>
      <c r="R372" s="56"/>
      <c r="S372" s="56"/>
      <c r="T372" s="56"/>
      <c r="U372" s="56"/>
      <c r="V372" s="56"/>
      <c r="W372" s="56"/>
    </row>
    <row r="373" spans="1:23" s="64" customFormat="1">
      <c r="A373" s="48" t="str">
        <f t="shared" si="153"/>
        <v>81104225111</v>
      </c>
      <c r="B373" s="93">
        <v>8110</v>
      </c>
      <c r="C373" s="94">
        <v>4225</v>
      </c>
      <c r="D373" s="95">
        <v>1</v>
      </c>
      <c r="E373" s="95">
        <v>1</v>
      </c>
      <c r="F373" s="95">
        <v>1</v>
      </c>
      <c r="G373" s="96" t="s">
        <v>219</v>
      </c>
      <c r="H373" s="97"/>
      <c r="I373" s="97"/>
      <c r="J373" s="97">
        <f t="shared" si="150"/>
        <v>0</v>
      </c>
      <c r="K373" s="97"/>
      <c r="L373" s="97"/>
      <c r="M373" s="98">
        <f t="shared" si="152"/>
        <v>0</v>
      </c>
      <c r="N373" s="99">
        <f t="shared" si="142"/>
        <v>0</v>
      </c>
      <c r="P373" s="56"/>
      <c r="Q373" s="56"/>
      <c r="R373" s="56"/>
      <c r="S373" s="56"/>
      <c r="T373" s="56"/>
      <c r="U373" s="56"/>
      <c r="V373" s="56"/>
      <c r="W373" s="56"/>
    </row>
    <row r="374" spans="1:23" s="64" customFormat="1" ht="18">
      <c r="A374" s="48" t="str">
        <f t="shared" si="153"/>
        <v>81104227</v>
      </c>
      <c r="B374" s="72">
        <v>8110</v>
      </c>
      <c r="C374" s="73">
        <v>4227</v>
      </c>
      <c r="D374" s="74"/>
      <c r="E374" s="74"/>
      <c r="F374" s="74"/>
      <c r="G374" s="75" t="s">
        <v>220</v>
      </c>
      <c r="H374" s="76">
        <f t="shared" ref="H374:I376" si="163">SUM(H375)</f>
        <v>0</v>
      </c>
      <c r="I374" s="76">
        <f t="shared" si="163"/>
        <v>0</v>
      </c>
      <c r="J374" s="76">
        <f t="shared" si="150"/>
        <v>0</v>
      </c>
      <c r="K374" s="76">
        <f t="shared" ref="K374:L376" si="164">SUM(K375)</f>
        <v>0</v>
      </c>
      <c r="L374" s="76">
        <f t="shared" si="164"/>
        <v>0</v>
      </c>
      <c r="M374" s="77">
        <f t="shared" si="152"/>
        <v>0</v>
      </c>
      <c r="N374" s="78">
        <f t="shared" si="142"/>
        <v>0</v>
      </c>
      <c r="P374" s="56"/>
      <c r="Q374" s="56"/>
      <c r="R374" s="56"/>
      <c r="S374" s="56"/>
      <c r="T374" s="56"/>
      <c r="U374" s="56"/>
      <c r="V374" s="56"/>
      <c r="W374" s="56"/>
    </row>
    <row r="375" spans="1:23" s="64" customFormat="1" ht="18">
      <c r="A375" s="48" t="str">
        <f t="shared" si="153"/>
        <v>811042271</v>
      </c>
      <c r="B375" s="79">
        <v>8110</v>
      </c>
      <c r="C375" s="80">
        <v>4227</v>
      </c>
      <c r="D375" s="81">
        <v>1</v>
      </c>
      <c r="E375" s="81"/>
      <c r="F375" s="81"/>
      <c r="G375" s="82" t="s">
        <v>220</v>
      </c>
      <c r="H375" s="83">
        <f t="shared" si="163"/>
        <v>0</v>
      </c>
      <c r="I375" s="83">
        <f t="shared" si="163"/>
        <v>0</v>
      </c>
      <c r="J375" s="83">
        <f t="shared" si="150"/>
        <v>0</v>
      </c>
      <c r="K375" s="83">
        <f t="shared" si="164"/>
        <v>0</v>
      </c>
      <c r="L375" s="83">
        <f t="shared" si="164"/>
        <v>0</v>
      </c>
      <c r="M375" s="84">
        <f t="shared" si="152"/>
        <v>0</v>
      </c>
      <c r="N375" s="85">
        <f t="shared" si="142"/>
        <v>0</v>
      </c>
      <c r="P375" s="56"/>
      <c r="Q375" s="56"/>
      <c r="R375" s="56"/>
      <c r="S375" s="56"/>
      <c r="T375" s="56"/>
      <c r="U375" s="56"/>
      <c r="V375" s="56"/>
      <c r="W375" s="56"/>
    </row>
    <row r="376" spans="1:23" s="64" customFormat="1" ht="18">
      <c r="A376" s="48" t="str">
        <f t="shared" si="153"/>
        <v>8110422711</v>
      </c>
      <c r="B376" s="86">
        <v>8110</v>
      </c>
      <c r="C376" s="87">
        <v>4227</v>
      </c>
      <c r="D376" s="88">
        <v>1</v>
      </c>
      <c r="E376" s="88">
        <v>1</v>
      </c>
      <c r="F376" s="88"/>
      <c r="G376" s="89" t="s">
        <v>220</v>
      </c>
      <c r="H376" s="90">
        <f t="shared" si="163"/>
        <v>0</v>
      </c>
      <c r="I376" s="90">
        <f t="shared" si="163"/>
        <v>0</v>
      </c>
      <c r="J376" s="90">
        <f t="shared" si="150"/>
        <v>0</v>
      </c>
      <c r="K376" s="90">
        <f t="shared" si="164"/>
        <v>0</v>
      </c>
      <c r="L376" s="90">
        <f t="shared" si="164"/>
        <v>0</v>
      </c>
      <c r="M376" s="91">
        <f t="shared" si="152"/>
        <v>0</v>
      </c>
      <c r="N376" s="92">
        <f t="shared" si="142"/>
        <v>0</v>
      </c>
      <c r="P376" s="56"/>
      <c r="Q376" s="56"/>
      <c r="R376" s="56"/>
      <c r="S376" s="56"/>
      <c r="T376" s="56"/>
      <c r="U376" s="56"/>
      <c r="V376" s="56"/>
      <c r="W376" s="56"/>
    </row>
    <row r="377" spans="1:23" s="64" customFormat="1" ht="18">
      <c r="A377" s="48" t="str">
        <f t="shared" si="153"/>
        <v>81104227111</v>
      </c>
      <c r="B377" s="93">
        <v>8110</v>
      </c>
      <c r="C377" s="94">
        <v>4227</v>
      </c>
      <c r="D377" s="95">
        <v>1</v>
      </c>
      <c r="E377" s="95">
        <v>1</v>
      </c>
      <c r="F377" s="95">
        <v>1</v>
      </c>
      <c r="G377" s="96" t="s">
        <v>220</v>
      </c>
      <c r="H377" s="97"/>
      <c r="I377" s="97"/>
      <c r="J377" s="97">
        <f t="shared" si="150"/>
        <v>0</v>
      </c>
      <c r="K377" s="97"/>
      <c r="L377" s="97"/>
      <c r="M377" s="98">
        <f t="shared" si="152"/>
        <v>0</v>
      </c>
      <c r="N377" s="99">
        <f t="shared" si="142"/>
        <v>0</v>
      </c>
      <c r="P377" s="56"/>
      <c r="Q377" s="56"/>
      <c r="R377" s="56"/>
      <c r="S377" s="56"/>
      <c r="T377" s="56"/>
      <c r="U377" s="56"/>
      <c r="V377" s="56"/>
      <c r="W377" s="56"/>
    </row>
    <row r="378" spans="1:23" s="64" customFormat="1" ht="19.5" customHeight="1">
      <c r="A378" s="48" t="str">
        <f t="shared" si="153"/>
        <v>Subtotal (12)</v>
      </c>
      <c r="B378" s="104" t="s">
        <v>36</v>
      </c>
      <c r="C378" s="105"/>
      <c r="D378" s="106"/>
      <c r="E378" s="106"/>
      <c r="F378" s="106"/>
      <c r="G378" s="96"/>
      <c r="H378" s="107">
        <f>+H361+H365+H370+H374</f>
        <v>5628840.5199999996</v>
      </c>
      <c r="I378" s="107">
        <f>+I361+I365+I370+I374</f>
        <v>0</v>
      </c>
      <c r="J378" s="107">
        <f t="shared" si="150"/>
        <v>5628840.5199999996</v>
      </c>
      <c r="K378" s="107">
        <f t="shared" ref="K378:L378" si="165">+K361+K365+K370+K374</f>
        <v>0</v>
      </c>
      <c r="L378" s="107">
        <f t="shared" si="165"/>
        <v>4571975.22</v>
      </c>
      <c r="M378" s="108">
        <f t="shared" si="152"/>
        <v>81.224102970321852</v>
      </c>
      <c r="N378" s="109">
        <f t="shared" si="142"/>
        <v>-1056865.2999999998</v>
      </c>
      <c r="P378" s="56"/>
      <c r="Q378" s="56"/>
      <c r="R378" s="56"/>
      <c r="S378" s="56"/>
      <c r="T378" s="56"/>
      <c r="U378" s="56"/>
      <c r="V378" s="56"/>
      <c r="W378" s="56"/>
    </row>
    <row r="379" spans="1:23" s="64" customFormat="1">
      <c r="A379" s="48" t="str">
        <f t="shared" si="153"/>
        <v>81104300</v>
      </c>
      <c r="B379" s="57">
        <v>8110</v>
      </c>
      <c r="C379" s="125">
        <v>4300</v>
      </c>
      <c r="D379" s="126"/>
      <c r="E379" s="126"/>
      <c r="F379" s="126"/>
      <c r="G379" s="60" t="s">
        <v>221</v>
      </c>
      <c r="H379" s="127">
        <f>+H380+H390+H412+H418+H424+H435</f>
        <v>0</v>
      </c>
      <c r="I379" s="127">
        <f>+I380+I390+I412+I418+I424+I435</f>
        <v>0</v>
      </c>
      <c r="J379" s="127">
        <f t="shared" si="150"/>
        <v>0</v>
      </c>
      <c r="K379" s="127">
        <f t="shared" ref="K379:L379" si="166">+K380+K390+K412+K418+K424+K435</f>
        <v>0</v>
      </c>
      <c r="L379" s="127">
        <f t="shared" si="166"/>
        <v>0</v>
      </c>
      <c r="M379" s="128">
        <f t="shared" si="152"/>
        <v>0</v>
      </c>
      <c r="N379" s="129">
        <f t="shared" si="142"/>
        <v>0</v>
      </c>
      <c r="P379" s="56"/>
      <c r="Q379" s="56"/>
      <c r="R379" s="56"/>
      <c r="S379" s="56"/>
      <c r="T379" s="56"/>
      <c r="U379" s="56"/>
      <c r="V379" s="56"/>
      <c r="W379" s="56"/>
    </row>
    <row r="380" spans="1:23" s="64" customFormat="1">
      <c r="A380" s="48" t="str">
        <f t="shared" si="153"/>
        <v>81104310</v>
      </c>
      <c r="B380" s="65">
        <v>8110</v>
      </c>
      <c r="C380" s="66">
        <v>4310</v>
      </c>
      <c r="D380" s="67"/>
      <c r="E380" s="67"/>
      <c r="F380" s="67"/>
      <c r="G380" s="68" t="s">
        <v>222</v>
      </c>
      <c r="H380" s="69">
        <f>+H381+H385</f>
        <v>0</v>
      </c>
      <c r="I380" s="69">
        <f>+I381+I385</f>
        <v>0</v>
      </c>
      <c r="J380" s="69">
        <f t="shared" si="150"/>
        <v>0</v>
      </c>
      <c r="K380" s="69">
        <f t="shared" ref="K380:L380" si="167">+K381+K385</f>
        <v>0</v>
      </c>
      <c r="L380" s="69">
        <f t="shared" si="167"/>
        <v>0</v>
      </c>
      <c r="M380" s="70">
        <f t="shared" si="152"/>
        <v>0</v>
      </c>
      <c r="N380" s="71">
        <f t="shared" si="142"/>
        <v>0</v>
      </c>
      <c r="P380" s="56"/>
      <c r="Q380" s="56"/>
      <c r="R380" s="56"/>
      <c r="S380" s="56"/>
      <c r="T380" s="56"/>
      <c r="U380" s="56"/>
      <c r="V380" s="56"/>
      <c r="W380" s="56"/>
    </row>
    <row r="381" spans="1:23" s="64" customFormat="1" ht="18">
      <c r="A381" s="48" t="str">
        <f t="shared" si="153"/>
        <v>81104311</v>
      </c>
      <c r="B381" s="72">
        <v>8110</v>
      </c>
      <c r="C381" s="73">
        <v>4311</v>
      </c>
      <c r="D381" s="74"/>
      <c r="E381" s="74"/>
      <c r="F381" s="74"/>
      <c r="G381" s="75" t="s">
        <v>223</v>
      </c>
      <c r="H381" s="76">
        <f>SUM(H382)</f>
        <v>0</v>
      </c>
      <c r="I381" s="76">
        <f>SUM(I382)</f>
        <v>0</v>
      </c>
      <c r="J381" s="76">
        <f t="shared" si="150"/>
        <v>0</v>
      </c>
      <c r="K381" s="76">
        <f t="shared" ref="K381:L382" si="168">SUM(K382)</f>
        <v>0</v>
      </c>
      <c r="L381" s="76">
        <f t="shared" si="168"/>
        <v>0</v>
      </c>
      <c r="M381" s="77">
        <f t="shared" si="152"/>
        <v>0</v>
      </c>
      <c r="N381" s="78">
        <f t="shared" si="142"/>
        <v>0</v>
      </c>
      <c r="P381" s="56"/>
      <c r="Q381" s="56"/>
      <c r="R381" s="56"/>
      <c r="S381" s="56"/>
      <c r="T381" s="56"/>
      <c r="U381" s="56"/>
      <c r="V381" s="56"/>
      <c r="W381" s="56"/>
    </row>
    <row r="382" spans="1:23" s="64" customFormat="1" ht="18">
      <c r="A382" s="48" t="str">
        <f t="shared" si="153"/>
        <v>811043111</v>
      </c>
      <c r="B382" s="79">
        <v>8110</v>
      </c>
      <c r="C382" s="80">
        <v>4311</v>
      </c>
      <c r="D382" s="81">
        <v>1</v>
      </c>
      <c r="E382" s="81"/>
      <c r="F382" s="81"/>
      <c r="G382" s="82" t="s">
        <v>223</v>
      </c>
      <c r="H382" s="83">
        <f>SUM(H383)</f>
        <v>0</v>
      </c>
      <c r="I382" s="83">
        <f>SUM(I383)</f>
        <v>0</v>
      </c>
      <c r="J382" s="83">
        <f t="shared" si="150"/>
        <v>0</v>
      </c>
      <c r="K382" s="83">
        <f t="shared" si="168"/>
        <v>0</v>
      </c>
      <c r="L382" s="83">
        <f t="shared" si="168"/>
        <v>0</v>
      </c>
      <c r="M382" s="84">
        <f t="shared" si="152"/>
        <v>0</v>
      </c>
      <c r="N382" s="85">
        <f t="shared" si="142"/>
        <v>0</v>
      </c>
      <c r="P382" s="56"/>
      <c r="Q382" s="56"/>
      <c r="R382" s="56"/>
      <c r="S382" s="56"/>
      <c r="T382" s="56"/>
      <c r="U382" s="56"/>
      <c r="V382" s="56"/>
      <c r="W382" s="56"/>
    </row>
    <row r="383" spans="1:23" s="64" customFormat="1">
      <c r="A383" s="48" t="str">
        <f t="shared" si="153"/>
        <v>8110431111</v>
      </c>
      <c r="B383" s="86">
        <v>8110</v>
      </c>
      <c r="C383" s="87">
        <v>4311</v>
      </c>
      <c r="D383" s="88">
        <v>1</v>
      </c>
      <c r="E383" s="88">
        <v>1</v>
      </c>
      <c r="F383" s="88"/>
      <c r="G383" s="89" t="s">
        <v>224</v>
      </c>
      <c r="H383" s="90">
        <f>SUM(H384:H384)</f>
        <v>0</v>
      </c>
      <c r="I383" s="90">
        <f>SUM(I384:I384)</f>
        <v>0</v>
      </c>
      <c r="J383" s="90">
        <f t="shared" si="150"/>
        <v>0</v>
      </c>
      <c r="K383" s="90">
        <f t="shared" ref="K383:L383" si="169">SUM(K384:K384)</f>
        <v>0</v>
      </c>
      <c r="L383" s="90">
        <f t="shared" si="169"/>
        <v>0</v>
      </c>
      <c r="M383" s="91">
        <f t="shared" si="152"/>
        <v>0</v>
      </c>
      <c r="N383" s="92">
        <f t="shared" si="142"/>
        <v>0</v>
      </c>
      <c r="P383" s="56"/>
      <c r="Q383" s="56"/>
      <c r="R383" s="56"/>
      <c r="S383" s="56"/>
      <c r="T383" s="56"/>
      <c r="U383" s="56"/>
      <c r="V383" s="56"/>
      <c r="W383" s="56"/>
    </row>
    <row r="384" spans="1:23" s="64" customFormat="1">
      <c r="A384" s="48" t="str">
        <f t="shared" si="153"/>
        <v>81104311111</v>
      </c>
      <c r="B384" s="93">
        <v>8110</v>
      </c>
      <c r="C384" s="94">
        <v>4311</v>
      </c>
      <c r="D384" s="95">
        <v>1</v>
      </c>
      <c r="E384" s="95">
        <v>1</v>
      </c>
      <c r="F384" s="95">
        <v>1</v>
      </c>
      <c r="G384" s="96" t="s">
        <v>224</v>
      </c>
      <c r="H384" s="97"/>
      <c r="I384" s="97"/>
      <c r="J384" s="97">
        <f t="shared" si="150"/>
        <v>0</v>
      </c>
      <c r="K384" s="97"/>
      <c r="L384" s="97"/>
      <c r="M384" s="98">
        <f t="shared" si="152"/>
        <v>0</v>
      </c>
      <c r="N384" s="99">
        <f t="shared" si="142"/>
        <v>0</v>
      </c>
      <c r="P384" s="56"/>
      <c r="Q384" s="56"/>
      <c r="R384" s="56"/>
      <c r="S384" s="56"/>
      <c r="T384" s="56"/>
      <c r="U384" s="56"/>
      <c r="V384" s="56"/>
      <c r="W384" s="56"/>
    </row>
    <row r="385" spans="1:23" s="64" customFormat="1">
      <c r="A385" s="48" t="str">
        <f t="shared" si="153"/>
        <v>81104319</v>
      </c>
      <c r="B385" s="72">
        <v>8110</v>
      </c>
      <c r="C385" s="73">
        <v>4319</v>
      </c>
      <c r="D385" s="74"/>
      <c r="E385" s="74"/>
      <c r="F385" s="74"/>
      <c r="G385" s="75" t="s">
        <v>225</v>
      </c>
      <c r="H385" s="76">
        <f t="shared" ref="H385:I387" si="170">SUM(H386)</f>
        <v>0</v>
      </c>
      <c r="I385" s="76">
        <f t="shared" si="170"/>
        <v>0</v>
      </c>
      <c r="J385" s="76">
        <f t="shared" si="150"/>
        <v>0</v>
      </c>
      <c r="K385" s="76">
        <f t="shared" ref="K385:L387" si="171">SUM(K386)</f>
        <v>0</v>
      </c>
      <c r="L385" s="76">
        <f t="shared" si="171"/>
        <v>0</v>
      </c>
      <c r="M385" s="77">
        <f t="shared" si="152"/>
        <v>0</v>
      </c>
      <c r="N385" s="78">
        <f t="shared" si="142"/>
        <v>0</v>
      </c>
      <c r="P385" s="56"/>
      <c r="Q385" s="56"/>
      <c r="R385" s="56"/>
      <c r="S385" s="56"/>
      <c r="T385" s="56"/>
      <c r="U385" s="56"/>
      <c r="V385" s="56"/>
      <c r="W385" s="56"/>
    </row>
    <row r="386" spans="1:23" s="64" customFormat="1">
      <c r="A386" s="48" t="str">
        <f t="shared" si="153"/>
        <v>811043191</v>
      </c>
      <c r="B386" s="79">
        <v>8110</v>
      </c>
      <c r="C386" s="80">
        <v>4319</v>
      </c>
      <c r="D386" s="81">
        <v>1</v>
      </c>
      <c r="E386" s="81"/>
      <c r="F386" s="81"/>
      <c r="G386" s="82" t="s">
        <v>225</v>
      </c>
      <c r="H386" s="83">
        <f t="shared" si="170"/>
        <v>0</v>
      </c>
      <c r="I386" s="83">
        <f t="shared" si="170"/>
        <v>0</v>
      </c>
      <c r="J386" s="83">
        <f t="shared" si="150"/>
        <v>0</v>
      </c>
      <c r="K386" s="83">
        <f t="shared" si="171"/>
        <v>0</v>
      </c>
      <c r="L386" s="83">
        <f t="shared" si="171"/>
        <v>0</v>
      </c>
      <c r="M386" s="84">
        <f t="shared" si="152"/>
        <v>0</v>
      </c>
      <c r="N386" s="85">
        <f t="shared" si="142"/>
        <v>0</v>
      </c>
      <c r="P386" s="56"/>
      <c r="Q386" s="56"/>
      <c r="R386" s="56"/>
      <c r="S386" s="56"/>
      <c r="T386" s="56"/>
      <c r="U386" s="56"/>
      <c r="V386" s="56"/>
      <c r="W386" s="56"/>
    </row>
    <row r="387" spans="1:23" s="64" customFormat="1">
      <c r="A387" s="48" t="str">
        <f t="shared" si="153"/>
        <v>8110431911</v>
      </c>
      <c r="B387" s="86">
        <v>8110</v>
      </c>
      <c r="C387" s="87">
        <v>4319</v>
      </c>
      <c r="D387" s="88">
        <v>1</v>
      </c>
      <c r="E387" s="88">
        <v>1</v>
      </c>
      <c r="F387" s="88"/>
      <c r="G387" s="89" t="s">
        <v>225</v>
      </c>
      <c r="H387" s="90">
        <f t="shared" si="170"/>
        <v>0</v>
      </c>
      <c r="I387" s="90">
        <f t="shared" si="170"/>
        <v>0</v>
      </c>
      <c r="J387" s="90">
        <f t="shared" si="150"/>
        <v>0</v>
      </c>
      <c r="K387" s="90">
        <f t="shared" si="171"/>
        <v>0</v>
      </c>
      <c r="L387" s="90">
        <f t="shared" si="171"/>
        <v>0</v>
      </c>
      <c r="M387" s="91">
        <f t="shared" si="152"/>
        <v>0</v>
      </c>
      <c r="N387" s="92">
        <f t="shared" si="142"/>
        <v>0</v>
      </c>
      <c r="P387" s="56"/>
      <c r="Q387" s="56"/>
      <c r="R387" s="56"/>
      <c r="S387" s="56"/>
      <c r="T387" s="56"/>
      <c r="U387" s="56"/>
      <c r="V387" s="56"/>
      <c r="W387" s="56"/>
    </row>
    <row r="388" spans="1:23" s="64" customFormat="1">
      <c r="A388" s="48" t="str">
        <f t="shared" si="153"/>
        <v>81104319111</v>
      </c>
      <c r="B388" s="93">
        <v>8110</v>
      </c>
      <c r="C388" s="94">
        <v>4319</v>
      </c>
      <c r="D388" s="95">
        <v>1</v>
      </c>
      <c r="E388" s="95">
        <v>1</v>
      </c>
      <c r="F388" s="95">
        <v>1</v>
      </c>
      <c r="G388" s="96" t="s">
        <v>225</v>
      </c>
      <c r="H388" s="97"/>
      <c r="I388" s="97"/>
      <c r="J388" s="97">
        <f t="shared" si="150"/>
        <v>0</v>
      </c>
      <c r="K388" s="97"/>
      <c r="L388" s="97"/>
      <c r="M388" s="98">
        <f t="shared" si="152"/>
        <v>0</v>
      </c>
      <c r="N388" s="99">
        <f t="shared" si="142"/>
        <v>0</v>
      </c>
      <c r="P388" s="56"/>
      <c r="Q388" s="56"/>
      <c r="R388" s="56"/>
      <c r="S388" s="56"/>
      <c r="T388" s="56"/>
      <c r="U388" s="56"/>
      <c r="V388" s="56"/>
      <c r="W388" s="56"/>
    </row>
    <row r="389" spans="1:23" s="64" customFormat="1" ht="19.5" customHeight="1">
      <c r="A389" s="48" t="str">
        <f t="shared" si="153"/>
        <v>Subtotal (12)</v>
      </c>
      <c r="B389" s="104" t="s">
        <v>36</v>
      </c>
      <c r="C389" s="105"/>
      <c r="D389" s="106"/>
      <c r="E389" s="106"/>
      <c r="F389" s="106"/>
      <c r="G389" s="96"/>
      <c r="H389" s="107">
        <f>+H385+H381</f>
        <v>0</v>
      </c>
      <c r="I389" s="107">
        <f>+I385+I381</f>
        <v>0</v>
      </c>
      <c r="J389" s="107">
        <f t="shared" si="150"/>
        <v>0</v>
      </c>
      <c r="K389" s="107">
        <f t="shared" ref="K389:L389" si="172">+K385+K381</f>
        <v>0</v>
      </c>
      <c r="L389" s="107">
        <f t="shared" si="172"/>
        <v>0</v>
      </c>
      <c r="M389" s="108">
        <f t="shared" si="152"/>
        <v>0</v>
      </c>
      <c r="N389" s="109">
        <f t="shared" si="142"/>
        <v>0</v>
      </c>
      <c r="P389" s="56"/>
      <c r="Q389" s="56"/>
      <c r="R389" s="56"/>
      <c r="S389" s="56"/>
      <c r="T389" s="56"/>
      <c r="U389" s="56"/>
      <c r="V389" s="56"/>
      <c r="W389" s="56"/>
    </row>
    <row r="390" spans="1:23" s="64" customFormat="1" ht="17.25" customHeight="1">
      <c r="A390" s="48" t="str">
        <f t="shared" si="153"/>
        <v>81104320</v>
      </c>
      <c r="B390" s="65">
        <v>8110</v>
      </c>
      <c r="C390" s="66">
        <v>4320</v>
      </c>
      <c r="D390" s="67"/>
      <c r="E390" s="67"/>
      <c r="F390" s="67"/>
      <c r="G390" s="68" t="s">
        <v>226</v>
      </c>
      <c r="H390" s="69">
        <f>+H391+H395+H399+H403+H407</f>
        <v>0</v>
      </c>
      <c r="I390" s="69">
        <f>+I391+I395+I399+I403+I407</f>
        <v>0</v>
      </c>
      <c r="J390" s="69">
        <f t="shared" si="150"/>
        <v>0</v>
      </c>
      <c r="K390" s="69">
        <f t="shared" ref="K390:L390" si="173">+K391+K395+K399+K403+K407</f>
        <v>0</v>
      </c>
      <c r="L390" s="69">
        <f t="shared" si="173"/>
        <v>0</v>
      </c>
      <c r="M390" s="70">
        <f t="shared" si="152"/>
        <v>0</v>
      </c>
      <c r="N390" s="71">
        <f t="shared" si="142"/>
        <v>0</v>
      </c>
      <c r="P390" s="56"/>
      <c r="Q390" s="56"/>
      <c r="R390" s="56"/>
      <c r="S390" s="56"/>
      <c r="T390" s="56"/>
      <c r="U390" s="56"/>
      <c r="V390" s="56"/>
      <c r="W390" s="56"/>
    </row>
    <row r="391" spans="1:23" s="64" customFormat="1" ht="18">
      <c r="A391" s="48" t="str">
        <f t="shared" si="153"/>
        <v>81104321</v>
      </c>
      <c r="B391" s="72">
        <v>8110</v>
      </c>
      <c r="C391" s="73">
        <v>4321</v>
      </c>
      <c r="D391" s="74"/>
      <c r="E391" s="74"/>
      <c r="F391" s="74"/>
      <c r="G391" s="75" t="s">
        <v>227</v>
      </c>
      <c r="H391" s="76">
        <f t="shared" ref="H391:I393" si="174">SUM(H392)</f>
        <v>0</v>
      </c>
      <c r="I391" s="76">
        <f t="shared" si="174"/>
        <v>0</v>
      </c>
      <c r="J391" s="76">
        <f t="shared" si="150"/>
        <v>0</v>
      </c>
      <c r="K391" s="76">
        <f t="shared" ref="K391:L393" si="175">SUM(K392)</f>
        <v>0</v>
      </c>
      <c r="L391" s="76">
        <f t="shared" si="175"/>
        <v>0</v>
      </c>
      <c r="M391" s="77">
        <f t="shared" si="152"/>
        <v>0</v>
      </c>
      <c r="N391" s="78">
        <f t="shared" si="142"/>
        <v>0</v>
      </c>
      <c r="P391" s="56"/>
      <c r="Q391" s="56"/>
      <c r="R391" s="56"/>
      <c r="S391" s="56"/>
      <c r="T391" s="56"/>
      <c r="U391" s="56"/>
      <c r="V391" s="56"/>
      <c r="W391" s="56"/>
    </row>
    <row r="392" spans="1:23" s="64" customFormat="1" ht="18">
      <c r="A392" s="48" t="str">
        <f t="shared" si="153"/>
        <v>811043211</v>
      </c>
      <c r="B392" s="79">
        <v>8110</v>
      </c>
      <c r="C392" s="80">
        <v>4321</v>
      </c>
      <c r="D392" s="81">
        <v>1</v>
      </c>
      <c r="E392" s="81"/>
      <c r="F392" s="81"/>
      <c r="G392" s="82" t="s">
        <v>227</v>
      </c>
      <c r="H392" s="83">
        <f t="shared" si="174"/>
        <v>0</v>
      </c>
      <c r="I392" s="83">
        <f t="shared" si="174"/>
        <v>0</v>
      </c>
      <c r="J392" s="83">
        <f t="shared" si="150"/>
        <v>0</v>
      </c>
      <c r="K392" s="83">
        <f t="shared" si="175"/>
        <v>0</v>
      </c>
      <c r="L392" s="83">
        <f t="shared" si="175"/>
        <v>0</v>
      </c>
      <c r="M392" s="84">
        <f t="shared" si="152"/>
        <v>0</v>
      </c>
      <c r="N392" s="85">
        <f t="shared" si="142"/>
        <v>0</v>
      </c>
      <c r="P392" s="56"/>
      <c r="Q392" s="56"/>
      <c r="R392" s="56"/>
      <c r="S392" s="56"/>
      <c r="T392" s="56"/>
      <c r="U392" s="56"/>
      <c r="V392" s="56"/>
      <c r="W392" s="56"/>
    </row>
    <row r="393" spans="1:23" s="64" customFormat="1">
      <c r="A393" s="48" t="str">
        <f t="shared" si="153"/>
        <v>8110432111</v>
      </c>
      <c r="B393" s="86">
        <v>8110</v>
      </c>
      <c r="C393" s="87">
        <v>4321</v>
      </c>
      <c r="D393" s="88">
        <v>1</v>
      </c>
      <c r="E393" s="88">
        <v>1</v>
      </c>
      <c r="F393" s="88"/>
      <c r="G393" s="89" t="s">
        <v>227</v>
      </c>
      <c r="H393" s="90">
        <f t="shared" si="174"/>
        <v>0</v>
      </c>
      <c r="I393" s="90">
        <f t="shared" si="174"/>
        <v>0</v>
      </c>
      <c r="J393" s="90">
        <f t="shared" si="150"/>
        <v>0</v>
      </c>
      <c r="K393" s="90">
        <f t="shared" si="175"/>
        <v>0</v>
      </c>
      <c r="L393" s="90">
        <f t="shared" si="175"/>
        <v>0</v>
      </c>
      <c r="M393" s="91">
        <f t="shared" si="152"/>
        <v>0</v>
      </c>
      <c r="N393" s="92">
        <f t="shared" si="142"/>
        <v>0</v>
      </c>
      <c r="P393" s="56"/>
      <c r="Q393" s="56"/>
      <c r="R393" s="56"/>
      <c r="S393" s="56"/>
      <c r="T393" s="56"/>
      <c r="U393" s="56"/>
      <c r="V393" s="56"/>
      <c r="W393" s="56"/>
    </row>
    <row r="394" spans="1:23" s="64" customFormat="1" ht="17.25" customHeight="1">
      <c r="A394" s="48" t="str">
        <f t="shared" si="153"/>
        <v>81104321111</v>
      </c>
      <c r="B394" s="93">
        <v>8110</v>
      </c>
      <c r="C394" s="94">
        <v>4321</v>
      </c>
      <c r="D394" s="95">
        <v>1</v>
      </c>
      <c r="E394" s="95">
        <v>1</v>
      </c>
      <c r="F394" s="95">
        <v>1</v>
      </c>
      <c r="G394" s="96" t="s">
        <v>227</v>
      </c>
      <c r="H394" s="97"/>
      <c r="I394" s="97"/>
      <c r="J394" s="97">
        <f t="shared" si="150"/>
        <v>0</v>
      </c>
      <c r="K394" s="97"/>
      <c r="L394" s="97"/>
      <c r="M394" s="98">
        <f t="shared" si="152"/>
        <v>0</v>
      </c>
      <c r="N394" s="99">
        <f t="shared" si="142"/>
        <v>0</v>
      </c>
      <c r="P394" s="56"/>
      <c r="Q394" s="56"/>
      <c r="R394" s="56"/>
      <c r="S394" s="56"/>
      <c r="T394" s="56"/>
      <c r="U394" s="56"/>
      <c r="V394" s="56"/>
      <c r="W394" s="56"/>
    </row>
    <row r="395" spans="1:23" s="64" customFormat="1" ht="18">
      <c r="A395" s="48" t="str">
        <f t="shared" si="153"/>
        <v>81104322</v>
      </c>
      <c r="B395" s="72">
        <v>8110</v>
      </c>
      <c r="C395" s="73">
        <v>4322</v>
      </c>
      <c r="D395" s="74"/>
      <c r="E395" s="74"/>
      <c r="F395" s="74"/>
      <c r="G395" s="75" t="s">
        <v>228</v>
      </c>
      <c r="H395" s="76">
        <f t="shared" ref="H395:I397" si="176">SUM(H396)</f>
        <v>0</v>
      </c>
      <c r="I395" s="76">
        <f t="shared" si="176"/>
        <v>0</v>
      </c>
      <c r="J395" s="76">
        <f t="shared" si="150"/>
        <v>0</v>
      </c>
      <c r="K395" s="76">
        <f t="shared" ref="K395:L397" si="177">SUM(K396)</f>
        <v>0</v>
      </c>
      <c r="L395" s="76">
        <f t="shared" si="177"/>
        <v>0</v>
      </c>
      <c r="M395" s="77">
        <f t="shared" si="152"/>
        <v>0</v>
      </c>
      <c r="N395" s="78">
        <f t="shared" si="142"/>
        <v>0</v>
      </c>
      <c r="P395" s="56"/>
      <c r="Q395" s="56"/>
      <c r="R395" s="56"/>
      <c r="S395" s="56"/>
      <c r="T395" s="56"/>
      <c r="U395" s="56"/>
      <c r="V395" s="56"/>
      <c r="W395" s="56"/>
    </row>
    <row r="396" spans="1:23" s="64" customFormat="1" ht="18">
      <c r="A396" s="48" t="str">
        <f t="shared" si="153"/>
        <v>811043221</v>
      </c>
      <c r="B396" s="79">
        <v>8110</v>
      </c>
      <c r="C396" s="80">
        <v>4322</v>
      </c>
      <c r="D396" s="81">
        <v>1</v>
      </c>
      <c r="E396" s="81"/>
      <c r="F396" s="81"/>
      <c r="G396" s="82" t="s">
        <v>228</v>
      </c>
      <c r="H396" s="83">
        <f t="shared" si="176"/>
        <v>0</v>
      </c>
      <c r="I396" s="83">
        <f t="shared" si="176"/>
        <v>0</v>
      </c>
      <c r="J396" s="83">
        <f t="shared" si="150"/>
        <v>0</v>
      </c>
      <c r="K396" s="83">
        <f t="shared" si="177"/>
        <v>0</v>
      </c>
      <c r="L396" s="83">
        <f t="shared" si="177"/>
        <v>0</v>
      </c>
      <c r="M396" s="84">
        <f t="shared" si="152"/>
        <v>0</v>
      </c>
      <c r="N396" s="85">
        <f t="shared" si="142"/>
        <v>0</v>
      </c>
      <c r="P396" s="56"/>
      <c r="Q396" s="56"/>
      <c r="R396" s="56"/>
      <c r="S396" s="56"/>
      <c r="T396" s="56"/>
      <c r="U396" s="56"/>
      <c r="V396" s="56"/>
      <c r="W396" s="56"/>
    </row>
    <row r="397" spans="1:23" s="64" customFormat="1">
      <c r="A397" s="48" t="str">
        <f t="shared" si="153"/>
        <v>8110432211</v>
      </c>
      <c r="B397" s="86">
        <v>8110</v>
      </c>
      <c r="C397" s="87">
        <v>4322</v>
      </c>
      <c r="D397" s="88">
        <v>1</v>
      </c>
      <c r="E397" s="88">
        <v>1</v>
      </c>
      <c r="F397" s="88"/>
      <c r="G397" s="89" t="s">
        <v>228</v>
      </c>
      <c r="H397" s="90">
        <f t="shared" si="176"/>
        <v>0</v>
      </c>
      <c r="I397" s="90">
        <f t="shared" si="176"/>
        <v>0</v>
      </c>
      <c r="J397" s="90">
        <f t="shared" si="150"/>
        <v>0</v>
      </c>
      <c r="K397" s="90">
        <f t="shared" si="177"/>
        <v>0</v>
      </c>
      <c r="L397" s="90">
        <f t="shared" si="177"/>
        <v>0</v>
      </c>
      <c r="M397" s="91">
        <f t="shared" si="152"/>
        <v>0</v>
      </c>
      <c r="N397" s="92">
        <f t="shared" si="142"/>
        <v>0</v>
      </c>
      <c r="P397" s="56"/>
      <c r="Q397" s="56"/>
      <c r="R397" s="56"/>
      <c r="S397" s="56"/>
      <c r="T397" s="56"/>
      <c r="U397" s="56"/>
      <c r="V397" s="56"/>
      <c r="W397" s="56"/>
    </row>
    <row r="398" spans="1:23" s="64" customFormat="1" ht="17.25" customHeight="1">
      <c r="A398" s="48" t="str">
        <f t="shared" si="153"/>
        <v>81104322111</v>
      </c>
      <c r="B398" s="93">
        <v>8110</v>
      </c>
      <c r="C398" s="94">
        <v>4322</v>
      </c>
      <c r="D398" s="95">
        <v>1</v>
      </c>
      <c r="E398" s="95">
        <v>1</v>
      </c>
      <c r="F398" s="95">
        <v>1</v>
      </c>
      <c r="G398" s="96" t="s">
        <v>228</v>
      </c>
      <c r="H398" s="97"/>
      <c r="I398" s="97"/>
      <c r="J398" s="97">
        <f t="shared" ref="J398:J461" si="178">H398+I398</f>
        <v>0</v>
      </c>
      <c r="K398" s="97"/>
      <c r="L398" s="97"/>
      <c r="M398" s="98">
        <f t="shared" ref="M398:M461" si="179">IFERROR(L398/J398*100,0)</f>
        <v>0</v>
      </c>
      <c r="N398" s="99">
        <f t="shared" si="142"/>
        <v>0</v>
      </c>
      <c r="P398" s="56"/>
      <c r="Q398" s="56"/>
      <c r="R398" s="56"/>
      <c r="S398" s="56"/>
      <c r="T398" s="56"/>
      <c r="U398" s="56"/>
      <c r="V398" s="56"/>
      <c r="W398" s="56"/>
    </row>
    <row r="399" spans="1:23" s="64" customFormat="1" ht="18">
      <c r="A399" s="48" t="str">
        <f t="shared" si="153"/>
        <v>81104323</v>
      </c>
      <c r="B399" s="72">
        <v>8110</v>
      </c>
      <c r="C399" s="73">
        <v>4323</v>
      </c>
      <c r="D399" s="74"/>
      <c r="E399" s="74"/>
      <c r="F399" s="74"/>
      <c r="G399" s="75" t="s">
        <v>229</v>
      </c>
      <c r="H399" s="76">
        <f t="shared" ref="H399:I401" si="180">SUM(H400)</f>
        <v>0</v>
      </c>
      <c r="I399" s="76">
        <f t="shared" si="180"/>
        <v>0</v>
      </c>
      <c r="J399" s="76">
        <f t="shared" si="178"/>
        <v>0</v>
      </c>
      <c r="K399" s="76">
        <f t="shared" ref="K399:L401" si="181">SUM(K400)</f>
        <v>0</v>
      </c>
      <c r="L399" s="76">
        <f t="shared" si="181"/>
        <v>0</v>
      </c>
      <c r="M399" s="77">
        <f t="shared" si="179"/>
        <v>0</v>
      </c>
      <c r="N399" s="78">
        <f t="shared" si="142"/>
        <v>0</v>
      </c>
      <c r="P399" s="56"/>
      <c r="Q399" s="56"/>
      <c r="R399" s="56"/>
      <c r="S399" s="56"/>
      <c r="T399" s="56"/>
      <c r="U399" s="56"/>
      <c r="V399" s="56"/>
      <c r="W399" s="56"/>
    </row>
    <row r="400" spans="1:23" s="64" customFormat="1" ht="18">
      <c r="A400" s="48" t="str">
        <f t="shared" si="153"/>
        <v>811043231</v>
      </c>
      <c r="B400" s="79">
        <v>8110</v>
      </c>
      <c r="C400" s="80">
        <v>4323</v>
      </c>
      <c r="D400" s="81">
        <v>1</v>
      </c>
      <c r="E400" s="81"/>
      <c r="F400" s="81"/>
      <c r="G400" s="82" t="s">
        <v>229</v>
      </c>
      <c r="H400" s="83">
        <f t="shared" si="180"/>
        <v>0</v>
      </c>
      <c r="I400" s="83">
        <f t="shared" si="180"/>
        <v>0</v>
      </c>
      <c r="J400" s="83">
        <f t="shared" si="178"/>
        <v>0</v>
      </c>
      <c r="K400" s="83">
        <f t="shared" si="181"/>
        <v>0</v>
      </c>
      <c r="L400" s="83">
        <f t="shared" si="181"/>
        <v>0</v>
      </c>
      <c r="M400" s="84">
        <f t="shared" si="179"/>
        <v>0</v>
      </c>
      <c r="N400" s="85">
        <f t="shared" si="142"/>
        <v>0</v>
      </c>
      <c r="P400" s="56"/>
      <c r="Q400" s="56"/>
      <c r="R400" s="56"/>
      <c r="S400" s="56"/>
      <c r="T400" s="56"/>
      <c r="U400" s="56"/>
      <c r="V400" s="56"/>
      <c r="W400" s="56"/>
    </row>
    <row r="401" spans="1:23" s="64" customFormat="1" ht="18">
      <c r="A401" s="48" t="str">
        <f t="shared" ref="A401:A464" si="182">B401&amp;C401&amp;D401&amp;E401&amp;F401</f>
        <v>8110432311</v>
      </c>
      <c r="B401" s="86">
        <v>8110</v>
      </c>
      <c r="C401" s="87">
        <v>4323</v>
      </c>
      <c r="D401" s="88">
        <v>1</v>
      </c>
      <c r="E401" s="88">
        <v>1</v>
      </c>
      <c r="F401" s="88"/>
      <c r="G401" s="89" t="s">
        <v>229</v>
      </c>
      <c r="H401" s="90">
        <f t="shared" si="180"/>
        <v>0</v>
      </c>
      <c r="I401" s="90">
        <f t="shared" si="180"/>
        <v>0</v>
      </c>
      <c r="J401" s="90">
        <f t="shared" si="178"/>
        <v>0</v>
      </c>
      <c r="K401" s="90">
        <f t="shared" si="181"/>
        <v>0</v>
      </c>
      <c r="L401" s="90">
        <f t="shared" si="181"/>
        <v>0</v>
      </c>
      <c r="M401" s="91">
        <f t="shared" si="179"/>
        <v>0</v>
      </c>
      <c r="N401" s="92">
        <f t="shared" si="142"/>
        <v>0</v>
      </c>
      <c r="P401" s="56"/>
      <c r="Q401" s="56"/>
      <c r="R401" s="56"/>
      <c r="S401" s="56"/>
      <c r="T401" s="56"/>
      <c r="U401" s="56"/>
      <c r="V401" s="56"/>
      <c r="W401" s="56"/>
    </row>
    <row r="402" spans="1:23" s="64" customFormat="1" ht="18">
      <c r="A402" s="48" t="str">
        <f t="shared" si="182"/>
        <v>81104323111</v>
      </c>
      <c r="B402" s="93">
        <v>8110</v>
      </c>
      <c r="C402" s="94">
        <v>4323</v>
      </c>
      <c r="D402" s="95">
        <v>1</v>
      </c>
      <c r="E402" s="95">
        <v>1</v>
      </c>
      <c r="F402" s="95">
        <v>1</v>
      </c>
      <c r="G402" s="96" t="s">
        <v>229</v>
      </c>
      <c r="H402" s="97"/>
      <c r="I402" s="97"/>
      <c r="J402" s="97">
        <f t="shared" si="178"/>
        <v>0</v>
      </c>
      <c r="K402" s="97"/>
      <c r="L402" s="97"/>
      <c r="M402" s="98">
        <f t="shared" si="179"/>
        <v>0</v>
      </c>
      <c r="N402" s="99">
        <f t="shared" si="142"/>
        <v>0</v>
      </c>
      <c r="P402" s="56"/>
      <c r="Q402" s="56"/>
      <c r="R402" s="56"/>
      <c r="S402" s="56"/>
      <c r="T402" s="56"/>
      <c r="U402" s="56"/>
      <c r="V402" s="56"/>
      <c r="W402" s="56"/>
    </row>
    <row r="403" spans="1:23" s="64" customFormat="1" ht="18">
      <c r="A403" s="48" t="str">
        <f t="shared" si="182"/>
        <v>81104324</v>
      </c>
      <c r="B403" s="72">
        <v>8110</v>
      </c>
      <c r="C403" s="73">
        <v>4324</v>
      </c>
      <c r="D403" s="74"/>
      <c r="E403" s="74"/>
      <c r="F403" s="74"/>
      <c r="G403" s="75" t="s">
        <v>230</v>
      </c>
      <c r="H403" s="76">
        <f t="shared" ref="H403:I405" si="183">SUM(H404)</f>
        <v>0</v>
      </c>
      <c r="I403" s="76">
        <f t="shared" si="183"/>
        <v>0</v>
      </c>
      <c r="J403" s="76">
        <f t="shared" si="178"/>
        <v>0</v>
      </c>
      <c r="K403" s="76">
        <f t="shared" ref="K403:L405" si="184">SUM(K404)</f>
        <v>0</v>
      </c>
      <c r="L403" s="76">
        <f t="shared" si="184"/>
        <v>0</v>
      </c>
      <c r="M403" s="77">
        <f t="shared" si="179"/>
        <v>0</v>
      </c>
      <c r="N403" s="78">
        <f t="shared" si="142"/>
        <v>0</v>
      </c>
      <c r="P403" s="56"/>
      <c r="Q403" s="56"/>
      <c r="R403" s="56"/>
      <c r="S403" s="56"/>
      <c r="T403" s="56"/>
      <c r="U403" s="56"/>
      <c r="V403" s="56"/>
      <c r="W403" s="56"/>
    </row>
    <row r="404" spans="1:23" s="64" customFormat="1" ht="18">
      <c r="A404" s="48" t="str">
        <f t="shared" si="182"/>
        <v>811043241</v>
      </c>
      <c r="B404" s="79">
        <v>8110</v>
      </c>
      <c r="C404" s="80">
        <v>4324</v>
      </c>
      <c r="D404" s="81">
        <v>1</v>
      </c>
      <c r="E404" s="81"/>
      <c r="F404" s="81"/>
      <c r="G404" s="82" t="s">
        <v>230</v>
      </c>
      <c r="H404" s="83">
        <f t="shared" si="183"/>
        <v>0</v>
      </c>
      <c r="I404" s="83">
        <f t="shared" si="183"/>
        <v>0</v>
      </c>
      <c r="J404" s="83">
        <f t="shared" si="178"/>
        <v>0</v>
      </c>
      <c r="K404" s="83">
        <f t="shared" si="184"/>
        <v>0</v>
      </c>
      <c r="L404" s="83">
        <f t="shared" si="184"/>
        <v>0</v>
      </c>
      <c r="M404" s="84">
        <f t="shared" si="179"/>
        <v>0</v>
      </c>
      <c r="N404" s="85">
        <f t="shared" si="142"/>
        <v>0</v>
      </c>
      <c r="P404" s="56"/>
      <c r="Q404" s="56"/>
      <c r="R404" s="56"/>
      <c r="S404" s="56"/>
      <c r="T404" s="56"/>
      <c r="U404" s="56"/>
      <c r="V404" s="56"/>
      <c r="W404" s="56"/>
    </row>
    <row r="405" spans="1:23" s="64" customFormat="1" ht="18">
      <c r="A405" s="48" t="str">
        <f t="shared" si="182"/>
        <v>8110432411</v>
      </c>
      <c r="B405" s="86">
        <v>8110</v>
      </c>
      <c r="C405" s="87">
        <v>4324</v>
      </c>
      <c r="D405" s="88">
        <v>1</v>
      </c>
      <c r="E405" s="88">
        <v>1</v>
      </c>
      <c r="F405" s="88"/>
      <c r="G405" s="89" t="s">
        <v>230</v>
      </c>
      <c r="H405" s="90">
        <f t="shared" si="183"/>
        <v>0</v>
      </c>
      <c r="I405" s="90">
        <f t="shared" si="183"/>
        <v>0</v>
      </c>
      <c r="J405" s="90">
        <f t="shared" si="178"/>
        <v>0</v>
      </c>
      <c r="K405" s="90">
        <f t="shared" si="184"/>
        <v>0</v>
      </c>
      <c r="L405" s="90">
        <f t="shared" si="184"/>
        <v>0</v>
      </c>
      <c r="M405" s="91">
        <f t="shared" si="179"/>
        <v>0</v>
      </c>
      <c r="N405" s="92">
        <f t="shared" si="142"/>
        <v>0</v>
      </c>
      <c r="P405" s="56"/>
      <c r="Q405" s="56"/>
      <c r="R405" s="56"/>
      <c r="S405" s="56"/>
      <c r="T405" s="56"/>
      <c r="U405" s="56"/>
      <c r="V405" s="56"/>
      <c r="W405" s="56"/>
    </row>
    <row r="406" spans="1:23" s="64" customFormat="1" ht="21" customHeight="1">
      <c r="A406" s="48" t="str">
        <f t="shared" si="182"/>
        <v>81104324111</v>
      </c>
      <c r="B406" s="93">
        <v>8110</v>
      </c>
      <c r="C406" s="94">
        <v>4324</v>
      </c>
      <c r="D406" s="95">
        <v>1</v>
      </c>
      <c r="E406" s="95">
        <v>1</v>
      </c>
      <c r="F406" s="95">
        <v>1</v>
      </c>
      <c r="G406" s="96" t="s">
        <v>230</v>
      </c>
      <c r="H406" s="97"/>
      <c r="I406" s="97"/>
      <c r="J406" s="97">
        <f t="shared" si="178"/>
        <v>0</v>
      </c>
      <c r="K406" s="97"/>
      <c r="L406" s="97"/>
      <c r="M406" s="98">
        <f t="shared" si="179"/>
        <v>0</v>
      </c>
      <c r="N406" s="99">
        <f t="shared" si="142"/>
        <v>0</v>
      </c>
      <c r="P406" s="56"/>
      <c r="Q406" s="56"/>
      <c r="R406" s="56"/>
      <c r="S406" s="56"/>
      <c r="T406" s="56"/>
      <c r="U406" s="56"/>
      <c r="V406" s="56"/>
      <c r="W406" s="56"/>
    </row>
    <row r="407" spans="1:23" s="64" customFormat="1" ht="18">
      <c r="A407" s="48" t="str">
        <f t="shared" si="182"/>
        <v>81104325</v>
      </c>
      <c r="B407" s="72">
        <v>8110</v>
      </c>
      <c r="C407" s="73">
        <v>4325</v>
      </c>
      <c r="D407" s="74"/>
      <c r="E407" s="74"/>
      <c r="F407" s="74"/>
      <c r="G407" s="75" t="s">
        <v>231</v>
      </c>
      <c r="H407" s="76">
        <f t="shared" ref="H407:I409" si="185">SUM(H408)</f>
        <v>0</v>
      </c>
      <c r="I407" s="76">
        <f t="shared" si="185"/>
        <v>0</v>
      </c>
      <c r="J407" s="76">
        <f t="shared" si="178"/>
        <v>0</v>
      </c>
      <c r="K407" s="76">
        <f t="shared" ref="K407:L409" si="186">SUM(K408)</f>
        <v>0</v>
      </c>
      <c r="L407" s="76">
        <f t="shared" si="186"/>
        <v>0</v>
      </c>
      <c r="M407" s="77">
        <f t="shared" si="179"/>
        <v>0</v>
      </c>
      <c r="N407" s="78">
        <f>L407-J407</f>
        <v>0</v>
      </c>
      <c r="P407" s="56"/>
      <c r="Q407" s="56"/>
      <c r="R407" s="56"/>
      <c r="S407" s="56"/>
      <c r="T407" s="56"/>
      <c r="U407" s="56"/>
      <c r="V407" s="56"/>
      <c r="W407" s="56"/>
    </row>
    <row r="408" spans="1:23" s="64" customFormat="1" ht="18">
      <c r="A408" s="48" t="str">
        <f t="shared" si="182"/>
        <v>811043251</v>
      </c>
      <c r="B408" s="79">
        <v>8110</v>
      </c>
      <c r="C408" s="80">
        <v>4325</v>
      </c>
      <c r="D408" s="81">
        <v>1</v>
      </c>
      <c r="E408" s="81"/>
      <c r="F408" s="81"/>
      <c r="G408" s="82" t="s">
        <v>231</v>
      </c>
      <c r="H408" s="83">
        <f t="shared" si="185"/>
        <v>0</v>
      </c>
      <c r="I408" s="83">
        <f t="shared" si="185"/>
        <v>0</v>
      </c>
      <c r="J408" s="83">
        <f t="shared" si="178"/>
        <v>0</v>
      </c>
      <c r="K408" s="83">
        <f t="shared" si="186"/>
        <v>0</v>
      </c>
      <c r="L408" s="83">
        <f t="shared" si="186"/>
        <v>0</v>
      </c>
      <c r="M408" s="84">
        <f t="shared" si="179"/>
        <v>0</v>
      </c>
      <c r="N408" s="85">
        <f t="shared" ref="N408:N471" si="187">L408-J408</f>
        <v>0</v>
      </c>
      <c r="P408" s="56"/>
      <c r="Q408" s="56"/>
      <c r="R408" s="56"/>
      <c r="S408" s="56"/>
      <c r="T408" s="56"/>
      <c r="U408" s="56"/>
      <c r="V408" s="56"/>
      <c r="W408" s="56"/>
    </row>
    <row r="409" spans="1:23" s="64" customFormat="1" ht="18">
      <c r="A409" s="48" t="str">
        <f t="shared" si="182"/>
        <v>8110432511</v>
      </c>
      <c r="B409" s="86">
        <v>8110</v>
      </c>
      <c r="C409" s="87">
        <v>4325</v>
      </c>
      <c r="D409" s="88">
        <v>1</v>
      </c>
      <c r="E409" s="88">
        <v>1</v>
      </c>
      <c r="F409" s="88"/>
      <c r="G409" s="89" t="s">
        <v>231</v>
      </c>
      <c r="H409" s="90">
        <f t="shared" si="185"/>
        <v>0</v>
      </c>
      <c r="I409" s="90">
        <f t="shared" si="185"/>
        <v>0</v>
      </c>
      <c r="J409" s="90">
        <f t="shared" si="178"/>
        <v>0</v>
      </c>
      <c r="K409" s="90">
        <f t="shared" si="186"/>
        <v>0</v>
      </c>
      <c r="L409" s="90">
        <f t="shared" si="186"/>
        <v>0</v>
      </c>
      <c r="M409" s="91">
        <f t="shared" si="179"/>
        <v>0</v>
      </c>
      <c r="N409" s="92">
        <f t="shared" si="187"/>
        <v>0</v>
      </c>
      <c r="P409" s="56"/>
      <c r="Q409" s="56"/>
      <c r="R409" s="56"/>
      <c r="S409" s="56"/>
      <c r="T409" s="56"/>
      <c r="U409" s="56"/>
      <c r="V409" s="56"/>
      <c r="W409" s="56"/>
    </row>
    <row r="410" spans="1:23" s="64" customFormat="1" ht="21" customHeight="1">
      <c r="A410" s="48" t="str">
        <f t="shared" si="182"/>
        <v>81104325111</v>
      </c>
      <c r="B410" s="93">
        <v>8110</v>
      </c>
      <c r="C410" s="94">
        <v>4325</v>
      </c>
      <c r="D410" s="95">
        <v>1</v>
      </c>
      <c r="E410" s="95">
        <v>1</v>
      </c>
      <c r="F410" s="95">
        <v>1</v>
      </c>
      <c r="G410" s="96" t="s">
        <v>231</v>
      </c>
      <c r="H410" s="97"/>
      <c r="I410" s="97"/>
      <c r="J410" s="97">
        <f t="shared" si="178"/>
        <v>0</v>
      </c>
      <c r="K410" s="97"/>
      <c r="L410" s="97"/>
      <c r="M410" s="98">
        <f t="shared" si="179"/>
        <v>0</v>
      </c>
      <c r="N410" s="99">
        <f t="shared" si="187"/>
        <v>0</v>
      </c>
      <c r="P410" s="56"/>
      <c r="Q410" s="56"/>
      <c r="R410" s="56"/>
      <c r="S410" s="56"/>
      <c r="T410" s="56"/>
      <c r="U410" s="56"/>
      <c r="V410" s="56"/>
      <c r="W410" s="56"/>
    </row>
    <row r="411" spans="1:23" s="64" customFormat="1" ht="19.5" customHeight="1">
      <c r="A411" s="48" t="str">
        <f t="shared" si="182"/>
        <v>Subtotal (12)</v>
      </c>
      <c r="B411" s="130" t="s">
        <v>36</v>
      </c>
      <c r="C411" s="131"/>
      <c r="D411" s="131"/>
      <c r="E411" s="131"/>
      <c r="F411" s="131"/>
      <c r="G411" s="96"/>
      <c r="H411" s="107">
        <f>+H407+H403+H399+H395+H391</f>
        <v>0</v>
      </c>
      <c r="I411" s="107">
        <f>+I407+I403+I399+I395+I391</f>
        <v>0</v>
      </c>
      <c r="J411" s="107">
        <f t="shared" si="178"/>
        <v>0</v>
      </c>
      <c r="K411" s="107">
        <f t="shared" ref="K411:L411" si="188">+K407+K403+K399+K395+K391</f>
        <v>0</v>
      </c>
      <c r="L411" s="107">
        <f t="shared" si="188"/>
        <v>0</v>
      </c>
      <c r="M411" s="108">
        <f t="shared" si="179"/>
        <v>0</v>
      </c>
      <c r="N411" s="109">
        <f t="shared" si="187"/>
        <v>0</v>
      </c>
      <c r="P411" s="56"/>
      <c r="Q411" s="56"/>
      <c r="R411" s="56"/>
      <c r="S411" s="56"/>
      <c r="T411" s="56"/>
      <c r="U411" s="56"/>
      <c r="V411" s="56"/>
      <c r="W411" s="56"/>
    </row>
    <row r="412" spans="1:23" s="64" customFormat="1" ht="21" customHeight="1">
      <c r="A412" s="48" t="str">
        <f t="shared" si="182"/>
        <v>81104330</v>
      </c>
      <c r="B412" s="65">
        <v>8110</v>
      </c>
      <c r="C412" s="66">
        <v>4330</v>
      </c>
      <c r="D412" s="67"/>
      <c r="E412" s="67"/>
      <c r="F412" s="67"/>
      <c r="G412" s="68" t="s">
        <v>232</v>
      </c>
      <c r="H412" s="69">
        <f t="shared" ref="H412:I415" si="189">SUM(H413)</f>
        <v>0</v>
      </c>
      <c r="I412" s="69">
        <f t="shared" si="189"/>
        <v>0</v>
      </c>
      <c r="J412" s="69">
        <f t="shared" si="178"/>
        <v>0</v>
      </c>
      <c r="K412" s="69">
        <f t="shared" ref="K412:L415" si="190">SUM(K413)</f>
        <v>0</v>
      </c>
      <c r="L412" s="69">
        <f t="shared" si="190"/>
        <v>0</v>
      </c>
      <c r="M412" s="70">
        <f t="shared" si="179"/>
        <v>0</v>
      </c>
      <c r="N412" s="71">
        <f t="shared" si="187"/>
        <v>0</v>
      </c>
      <c r="P412" s="56"/>
      <c r="Q412" s="56"/>
      <c r="R412" s="56"/>
      <c r="S412" s="56"/>
      <c r="T412" s="56"/>
      <c r="U412" s="56"/>
      <c r="V412" s="56"/>
      <c r="W412" s="56"/>
    </row>
    <row r="413" spans="1:23" s="64" customFormat="1" ht="18">
      <c r="A413" s="48" t="str">
        <f t="shared" si="182"/>
        <v>81104331</v>
      </c>
      <c r="B413" s="72">
        <v>8110</v>
      </c>
      <c r="C413" s="73">
        <v>4331</v>
      </c>
      <c r="D413" s="74"/>
      <c r="E413" s="74"/>
      <c r="F413" s="74"/>
      <c r="G413" s="75" t="s">
        <v>232</v>
      </c>
      <c r="H413" s="76">
        <f t="shared" si="189"/>
        <v>0</v>
      </c>
      <c r="I413" s="76">
        <f t="shared" si="189"/>
        <v>0</v>
      </c>
      <c r="J413" s="76">
        <f t="shared" si="178"/>
        <v>0</v>
      </c>
      <c r="K413" s="76">
        <f t="shared" si="190"/>
        <v>0</v>
      </c>
      <c r="L413" s="76">
        <f t="shared" si="190"/>
        <v>0</v>
      </c>
      <c r="M413" s="77">
        <f t="shared" si="179"/>
        <v>0</v>
      </c>
      <c r="N413" s="78">
        <f t="shared" si="187"/>
        <v>0</v>
      </c>
      <c r="P413" s="56"/>
      <c r="Q413" s="56"/>
      <c r="R413" s="56"/>
      <c r="S413" s="56"/>
      <c r="T413" s="56"/>
      <c r="U413" s="56"/>
      <c r="V413" s="56"/>
      <c r="W413" s="56"/>
    </row>
    <row r="414" spans="1:23" s="64" customFormat="1" ht="18">
      <c r="A414" s="48" t="str">
        <f t="shared" si="182"/>
        <v>811043311</v>
      </c>
      <c r="B414" s="79">
        <v>8110</v>
      </c>
      <c r="C414" s="80">
        <v>4331</v>
      </c>
      <c r="D414" s="81">
        <v>1</v>
      </c>
      <c r="E414" s="81"/>
      <c r="F414" s="81"/>
      <c r="G414" s="82" t="s">
        <v>232</v>
      </c>
      <c r="H414" s="83">
        <f t="shared" si="189"/>
        <v>0</v>
      </c>
      <c r="I414" s="83">
        <f t="shared" si="189"/>
        <v>0</v>
      </c>
      <c r="J414" s="83">
        <f t="shared" si="178"/>
        <v>0</v>
      </c>
      <c r="K414" s="83">
        <f t="shared" si="190"/>
        <v>0</v>
      </c>
      <c r="L414" s="83">
        <f t="shared" si="190"/>
        <v>0</v>
      </c>
      <c r="M414" s="84">
        <f t="shared" si="179"/>
        <v>0</v>
      </c>
      <c r="N414" s="85">
        <f t="shared" si="187"/>
        <v>0</v>
      </c>
      <c r="P414" s="56"/>
      <c r="Q414" s="56"/>
      <c r="R414" s="56"/>
      <c r="S414" s="56"/>
      <c r="T414" s="56"/>
      <c r="U414" s="56"/>
      <c r="V414" s="56"/>
      <c r="W414" s="56"/>
    </row>
    <row r="415" spans="1:23" s="64" customFormat="1" ht="18">
      <c r="A415" s="48" t="str">
        <f t="shared" si="182"/>
        <v>8110433111</v>
      </c>
      <c r="B415" s="86">
        <v>8110</v>
      </c>
      <c r="C415" s="87">
        <v>4331</v>
      </c>
      <c r="D415" s="88">
        <v>1</v>
      </c>
      <c r="E415" s="88">
        <v>1</v>
      </c>
      <c r="F415" s="88"/>
      <c r="G415" s="89" t="s">
        <v>232</v>
      </c>
      <c r="H415" s="90">
        <f t="shared" si="189"/>
        <v>0</v>
      </c>
      <c r="I415" s="90">
        <f t="shared" si="189"/>
        <v>0</v>
      </c>
      <c r="J415" s="90">
        <f t="shared" si="178"/>
        <v>0</v>
      </c>
      <c r="K415" s="90">
        <f t="shared" si="190"/>
        <v>0</v>
      </c>
      <c r="L415" s="90">
        <f t="shared" si="190"/>
        <v>0</v>
      </c>
      <c r="M415" s="91">
        <f t="shared" si="179"/>
        <v>0</v>
      </c>
      <c r="N415" s="92">
        <f t="shared" si="187"/>
        <v>0</v>
      </c>
      <c r="P415" s="56"/>
      <c r="Q415" s="56"/>
      <c r="R415" s="56"/>
      <c r="S415" s="56"/>
      <c r="T415" s="56"/>
      <c r="U415" s="56"/>
      <c r="V415" s="56"/>
      <c r="W415" s="56"/>
    </row>
    <row r="416" spans="1:23" s="64" customFormat="1" ht="18">
      <c r="A416" s="48" t="str">
        <f t="shared" si="182"/>
        <v>81104331111</v>
      </c>
      <c r="B416" s="93">
        <v>8110</v>
      </c>
      <c r="C416" s="94">
        <v>4331</v>
      </c>
      <c r="D416" s="95">
        <v>1</v>
      </c>
      <c r="E416" s="95">
        <v>1</v>
      </c>
      <c r="F416" s="95">
        <v>1</v>
      </c>
      <c r="G416" s="96" t="s">
        <v>232</v>
      </c>
      <c r="H416" s="97"/>
      <c r="I416" s="97"/>
      <c r="J416" s="97">
        <f t="shared" si="178"/>
        <v>0</v>
      </c>
      <c r="K416" s="97"/>
      <c r="L416" s="97"/>
      <c r="M416" s="98">
        <f t="shared" si="179"/>
        <v>0</v>
      </c>
      <c r="N416" s="99">
        <f t="shared" si="187"/>
        <v>0</v>
      </c>
      <c r="P416" s="56"/>
      <c r="Q416" s="56"/>
      <c r="R416" s="56"/>
      <c r="S416" s="56"/>
      <c r="T416" s="56"/>
      <c r="U416" s="56"/>
      <c r="V416" s="56"/>
      <c r="W416" s="56"/>
    </row>
    <row r="417" spans="1:23" s="64" customFormat="1" ht="19.5" customHeight="1">
      <c r="A417" s="48" t="str">
        <f t="shared" si="182"/>
        <v>Subtotal (12)</v>
      </c>
      <c r="B417" s="130" t="s">
        <v>36</v>
      </c>
      <c r="C417" s="131"/>
      <c r="D417" s="131"/>
      <c r="E417" s="131"/>
      <c r="F417" s="131"/>
      <c r="G417" s="96"/>
      <c r="H417" s="107">
        <f>H414</f>
        <v>0</v>
      </c>
      <c r="I417" s="107">
        <f>I414</f>
        <v>0</v>
      </c>
      <c r="J417" s="107">
        <f t="shared" si="178"/>
        <v>0</v>
      </c>
      <c r="K417" s="107">
        <f t="shared" ref="K417:L417" si="191">K414</f>
        <v>0</v>
      </c>
      <c r="L417" s="107">
        <f t="shared" si="191"/>
        <v>0</v>
      </c>
      <c r="M417" s="108">
        <f t="shared" si="179"/>
        <v>0</v>
      </c>
      <c r="N417" s="109">
        <f t="shared" si="187"/>
        <v>0</v>
      </c>
      <c r="P417" s="56"/>
      <c r="Q417" s="56"/>
      <c r="R417" s="56"/>
      <c r="S417" s="56"/>
      <c r="T417" s="56"/>
      <c r="U417" s="56"/>
      <c r="V417" s="56"/>
      <c r="W417" s="56"/>
    </row>
    <row r="418" spans="1:23" s="64" customFormat="1">
      <c r="A418" s="48" t="str">
        <f t="shared" si="182"/>
        <v>81104340</v>
      </c>
      <c r="B418" s="65">
        <v>8110</v>
      </c>
      <c r="C418" s="66">
        <v>4340</v>
      </c>
      <c r="D418" s="67"/>
      <c r="E418" s="67"/>
      <c r="F418" s="67"/>
      <c r="G418" s="68" t="s">
        <v>233</v>
      </c>
      <c r="H418" s="69">
        <f t="shared" ref="H418:I421" si="192">SUM(H419)</f>
        <v>0</v>
      </c>
      <c r="I418" s="69">
        <f t="shared" si="192"/>
        <v>0</v>
      </c>
      <c r="J418" s="69">
        <f t="shared" si="178"/>
        <v>0</v>
      </c>
      <c r="K418" s="69">
        <f t="shared" ref="K418:L421" si="193">SUM(K419)</f>
        <v>0</v>
      </c>
      <c r="L418" s="69">
        <f t="shared" si="193"/>
        <v>0</v>
      </c>
      <c r="M418" s="70">
        <f t="shared" si="179"/>
        <v>0</v>
      </c>
      <c r="N418" s="71">
        <f>L418-J418</f>
        <v>0</v>
      </c>
      <c r="P418" s="56"/>
      <c r="Q418" s="56"/>
      <c r="R418" s="56"/>
      <c r="S418" s="56"/>
      <c r="T418" s="56"/>
      <c r="U418" s="56"/>
      <c r="V418" s="56"/>
      <c r="W418" s="56"/>
    </row>
    <row r="419" spans="1:23" s="64" customFormat="1">
      <c r="A419" s="48" t="str">
        <f t="shared" si="182"/>
        <v>81104341</v>
      </c>
      <c r="B419" s="72">
        <v>8110</v>
      </c>
      <c r="C419" s="73">
        <v>4341</v>
      </c>
      <c r="D419" s="74"/>
      <c r="E419" s="74"/>
      <c r="F419" s="74"/>
      <c r="G419" s="75" t="s">
        <v>234</v>
      </c>
      <c r="H419" s="76">
        <f t="shared" si="192"/>
        <v>0</v>
      </c>
      <c r="I419" s="76">
        <f t="shared" si="192"/>
        <v>0</v>
      </c>
      <c r="J419" s="76">
        <f t="shared" si="178"/>
        <v>0</v>
      </c>
      <c r="K419" s="76">
        <f t="shared" si="193"/>
        <v>0</v>
      </c>
      <c r="L419" s="76">
        <f t="shared" si="193"/>
        <v>0</v>
      </c>
      <c r="M419" s="77">
        <f t="shared" si="179"/>
        <v>0</v>
      </c>
      <c r="N419" s="78">
        <f t="shared" ref="N419" si="194">L419-J419</f>
        <v>0</v>
      </c>
      <c r="P419" s="56"/>
      <c r="Q419" s="56"/>
      <c r="R419" s="56"/>
      <c r="S419" s="56"/>
      <c r="T419" s="56"/>
      <c r="U419" s="56"/>
      <c r="V419" s="56"/>
      <c r="W419" s="56"/>
    </row>
    <row r="420" spans="1:23" s="64" customFormat="1">
      <c r="A420" s="48" t="str">
        <f t="shared" si="182"/>
        <v>811043411</v>
      </c>
      <c r="B420" s="79">
        <v>8110</v>
      </c>
      <c r="C420" s="80">
        <v>4341</v>
      </c>
      <c r="D420" s="81">
        <v>1</v>
      </c>
      <c r="E420" s="81"/>
      <c r="F420" s="81"/>
      <c r="G420" s="82" t="s">
        <v>234</v>
      </c>
      <c r="H420" s="83">
        <f t="shared" si="192"/>
        <v>0</v>
      </c>
      <c r="I420" s="83">
        <f t="shared" si="192"/>
        <v>0</v>
      </c>
      <c r="J420" s="83">
        <f t="shared" si="178"/>
        <v>0</v>
      </c>
      <c r="K420" s="83">
        <f t="shared" si="193"/>
        <v>0</v>
      </c>
      <c r="L420" s="83">
        <f t="shared" si="193"/>
        <v>0</v>
      </c>
      <c r="M420" s="84">
        <f t="shared" si="179"/>
        <v>0</v>
      </c>
      <c r="N420" s="85">
        <f t="shared" si="187"/>
        <v>0</v>
      </c>
      <c r="P420" s="56"/>
      <c r="Q420" s="56"/>
      <c r="R420" s="56"/>
      <c r="S420" s="56"/>
      <c r="T420" s="56"/>
      <c r="U420" s="56"/>
      <c r="V420" s="56"/>
      <c r="W420" s="56"/>
    </row>
    <row r="421" spans="1:23" s="64" customFormat="1">
      <c r="A421" s="48" t="str">
        <f t="shared" si="182"/>
        <v>8110434111</v>
      </c>
      <c r="B421" s="86">
        <v>8110</v>
      </c>
      <c r="C421" s="87">
        <v>4341</v>
      </c>
      <c r="D421" s="88">
        <v>1</v>
      </c>
      <c r="E421" s="88">
        <v>1</v>
      </c>
      <c r="F421" s="88"/>
      <c r="G421" s="89" t="s">
        <v>233</v>
      </c>
      <c r="H421" s="90">
        <f t="shared" si="192"/>
        <v>0</v>
      </c>
      <c r="I421" s="90">
        <f t="shared" si="192"/>
        <v>0</v>
      </c>
      <c r="J421" s="90">
        <f t="shared" si="178"/>
        <v>0</v>
      </c>
      <c r="K421" s="90">
        <f t="shared" si="193"/>
        <v>0</v>
      </c>
      <c r="L421" s="90">
        <f t="shared" si="193"/>
        <v>0</v>
      </c>
      <c r="M421" s="91">
        <f t="shared" si="179"/>
        <v>0</v>
      </c>
      <c r="N421" s="92">
        <f t="shared" si="187"/>
        <v>0</v>
      </c>
      <c r="P421" s="56"/>
      <c r="Q421" s="56"/>
      <c r="R421" s="56"/>
      <c r="S421" s="56"/>
      <c r="T421" s="56"/>
      <c r="U421" s="56"/>
      <c r="V421" s="56"/>
      <c r="W421" s="56"/>
    </row>
    <row r="422" spans="1:23" s="64" customFormat="1">
      <c r="A422" s="48" t="str">
        <f t="shared" si="182"/>
        <v>81104341111</v>
      </c>
      <c r="B422" s="93">
        <v>8110</v>
      </c>
      <c r="C422" s="94">
        <v>4341</v>
      </c>
      <c r="D422" s="95">
        <v>1</v>
      </c>
      <c r="E422" s="95">
        <v>1</v>
      </c>
      <c r="F422" s="95">
        <v>1</v>
      </c>
      <c r="G422" s="96" t="s">
        <v>234</v>
      </c>
      <c r="H422" s="97"/>
      <c r="I422" s="97"/>
      <c r="J422" s="97">
        <f t="shared" si="178"/>
        <v>0</v>
      </c>
      <c r="K422" s="97"/>
      <c r="L422" s="97"/>
      <c r="M422" s="98">
        <f t="shared" si="179"/>
        <v>0</v>
      </c>
      <c r="N422" s="99">
        <f t="shared" si="187"/>
        <v>0</v>
      </c>
      <c r="P422" s="56"/>
      <c r="Q422" s="56"/>
      <c r="R422" s="56"/>
      <c r="S422" s="56"/>
      <c r="T422" s="56"/>
      <c r="U422" s="56"/>
      <c r="V422" s="56"/>
      <c r="W422" s="56"/>
    </row>
    <row r="423" spans="1:23" s="64" customFormat="1" ht="20.25" customHeight="1">
      <c r="A423" s="48" t="str">
        <f t="shared" si="182"/>
        <v>Subtotal (12)</v>
      </c>
      <c r="B423" s="130" t="s">
        <v>36</v>
      </c>
      <c r="C423" s="131"/>
      <c r="D423" s="131"/>
      <c r="E423" s="131"/>
      <c r="F423" s="131"/>
      <c r="G423" s="96"/>
      <c r="H423" s="107">
        <f>+H420</f>
        <v>0</v>
      </c>
      <c r="I423" s="107">
        <f>+I420</f>
        <v>0</v>
      </c>
      <c r="J423" s="107">
        <f t="shared" si="178"/>
        <v>0</v>
      </c>
      <c r="K423" s="107">
        <f t="shared" ref="K423:L423" si="195">+K420</f>
        <v>0</v>
      </c>
      <c r="L423" s="107">
        <f t="shared" si="195"/>
        <v>0</v>
      </c>
      <c r="M423" s="108">
        <f t="shared" si="179"/>
        <v>0</v>
      </c>
      <c r="N423" s="109">
        <f t="shared" si="187"/>
        <v>0</v>
      </c>
      <c r="P423" s="56"/>
      <c r="Q423" s="56"/>
      <c r="R423" s="56"/>
      <c r="S423" s="56"/>
      <c r="T423" s="56"/>
      <c r="U423" s="56"/>
      <c r="V423" s="56"/>
      <c r="W423" s="56"/>
    </row>
    <row r="424" spans="1:23" s="64" customFormat="1">
      <c r="A424" s="48" t="str">
        <f t="shared" si="182"/>
        <v>81104350</v>
      </c>
      <c r="B424" s="65">
        <v>8110</v>
      </c>
      <c r="C424" s="132">
        <v>4350</v>
      </c>
      <c r="D424" s="133"/>
      <c r="E424" s="133"/>
      <c r="F424" s="133"/>
      <c r="G424" s="68" t="s">
        <v>235</v>
      </c>
      <c r="H424" s="69">
        <f t="shared" ref="H424:I426" si="196">SUM(H425)</f>
        <v>0</v>
      </c>
      <c r="I424" s="69">
        <f t="shared" si="196"/>
        <v>0</v>
      </c>
      <c r="J424" s="69">
        <f t="shared" si="178"/>
        <v>0</v>
      </c>
      <c r="K424" s="69">
        <f t="shared" ref="K424:L426" si="197">SUM(K425)</f>
        <v>0</v>
      </c>
      <c r="L424" s="69">
        <f t="shared" si="197"/>
        <v>0</v>
      </c>
      <c r="M424" s="70">
        <f t="shared" si="179"/>
        <v>0</v>
      </c>
      <c r="N424" s="71">
        <f t="shared" si="187"/>
        <v>0</v>
      </c>
      <c r="P424" s="56"/>
      <c r="Q424" s="56"/>
      <c r="R424" s="56"/>
      <c r="S424" s="56"/>
      <c r="T424" s="56"/>
      <c r="U424" s="56"/>
      <c r="V424" s="56"/>
      <c r="W424" s="56"/>
    </row>
    <row r="425" spans="1:23" s="64" customFormat="1">
      <c r="A425" s="48" t="str">
        <f t="shared" si="182"/>
        <v>81104351</v>
      </c>
      <c r="B425" s="72">
        <v>8110</v>
      </c>
      <c r="C425" s="73">
        <v>4351</v>
      </c>
      <c r="D425" s="74"/>
      <c r="E425" s="74"/>
      <c r="F425" s="74"/>
      <c r="G425" s="75" t="s">
        <v>235</v>
      </c>
      <c r="H425" s="76">
        <f t="shared" si="196"/>
        <v>0</v>
      </c>
      <c r="I425" s="76">
        <f t="shared" si="196"/>
        <v>0</v>
      </c>
      <c r="J425" s="76">
        <f t="shared" si="178"/>
        <v>0</v>
      </c>
      <c r="K425" s="76">
        <f t="shared" si="197"/>
        <v>0</v>
      </c>
      <c r="L425" s="76">
        <f t="shared" si="197"/>
        <v>0</v>
      </c>
      <c r="M425" s="77">
        <f t="shared" si="179"/>
        <v>0</v>
      </c>
      <c r="N425" s="78">
        <f t="shared" si="187"/>
        <v>0</v>
      </c>
      <c r="P425" s="56"/>
      <c r="Q425" s="56"/>
      <c r="R425" s="56"/>
      <c r="S425" s="56"/>
      <c r="T425" s="56"/>
      <c r="U425" s="56"/>
      <c r="V425" s="56"/>
      <c r="W425" s="56"/>
    </row>
    <row r="426" spans="1:23" s="64" customFormat="1">
      <c r="A426" s="48" t="str">
        <f t="shared" si="182"/>
        <v>811043511</v>
      </c>
      <c r="B426" s="79">
        <v>8110</v>
      </c>
      <c r="C426" s="80">
        <v>4351</v>
      </c>
      <c r="D426" s="81">
        <v>1</v>
      </c>
      <c r="E426" s="81"/>
      <c r="F426" s="81"/>
      <c r="G426" s="82" t="s">
        <v>235</v>
      </c>
      <c r="H426" s="83">
        <f t="shared" si="196"/>
        <v>0</v>
      </c>
      <c r="I426" s="83">
        <f t="shared" si="196"/>
        <v>0</v>
      </c>
      <c r="J426" s="83">
        <f t="shared" si="178"/>
        <v>0</v>
      </c>
      <c r="K426" s="83">
        <f t="shared" si="197"/>
        <v>0</v>
      </c>
      <c r="L426" s="83">
        <f t="shared" si="197"/>
        <v>0</v>
      </c>
      <c r="M426" s="84">
        <f t="shared" si="179"/>
        <v>0</v>
      </c>
      <c r="N426" s="85">
        <f t="shared" si="187"/>
        <v>0</v>
      </c>
      <c r="P426" s="56"/>
      <c r="Q426" s="56"/>
      <c r="R426" s="56"/>
      <c r="S426" s="56"/>
      <c r="T426" s="56"/>
      <c r="U426" s="56"/>
      <c r="V426" s="56"/>
      <c r="W426" s="56"/>
    </row>
    <row r="427" spans="1:23" s="64" customFormat="1">
      <c r="A427" s="48" t="str">
        <f t="shared" si="182"/>
        <v>8110435111</v>
      </c>
      <c r="B427" s="86">
        <v>8110</v>
      </c>
      <c r="C427" s="87">
        <v>4351</v>
      </c>
      <c r="D427" s="88">
        <v>1</v>
      </c>
      <c r="E427" s="88">
        <v>1</v>
      </c>
      <c r="F427" s="88"/>
      <c r="G427" s="89" t="s">
        <v>235</v>
      </c>
      <c r="H427" s="90">
        <f>SUM(H428:H433)</f>
        <v>0</v>
      </c>
      <c r="I427" s="90">
        <f>SUM(I428:I433)</f>
        <v>0</v>
      </c>
      <c r="J427" s="90">
        <f t="shared" si="178"/>
        <v>0</v>
      </c>
      <c r="K427" s="90">
        <f t="shared" ref="K427:L427" si="198">SUM(K428:K433)</f>
        <v>0</v>
      </c>
      <c r="L427" s="90">
        <f t="shared" si="198"/>
        <v>0</v>
      </c>
      <c r="M427" s="91">
        <f t="shared" si="179"/>
        <v>0</v>
      </c>
      <c r="N427" s="92">
        <f t="shared" si="187"/>
        <v>0</v>
      </c>
      <c r="P427" s="56"/>
      <c r="Q427" s="56"/>
      <c r="R427" s="56"/>
      <c r="S427" s="56"/>
      <c r="T427" s="56"/>
      <c r="U427" s="56"/>
      <c r="V427" s="56"/>
      <c r="W427" s="56"/>
    </row>
    <row r="428" spans="1:23" s="64" customFormat="1">
      <c r="A428" s="48" t="str">
        <f t="shared" si="182"/>
        <v>81104351111</v>
      </c>
      <c r="B428" s="93">
        <v>8110</v>
      </c>
      <c r="C428" s="134">
        <v>4351</v>
      </c>
      <c r="D428" s="135">
        <v>1</v>
      </c>
      <c r="E428" s="95">
        <v>1</v>
      </c>
      <c r="F428" s="95">
        <v>1</v>
      </c>
      <c r="G428" s="96" t="s">
        <v>236</v>
      </c>
      <c r="H428" s="100"/>
      <c r="I428" s="100"/>
      <c r="J428" s="100">
        <f t="shared" si="178"/>
        <v>0</v>
      </c>
      <c r="K428" s="100"/>
      <c r="L428" s="100"/>
      <c r="M428" s="101">
        <f t="shared" si="179"/>
        <v>0</v>
      </c>
      <c r="N428" s="103">
        <f t="shared" si="187"/>
        <v>0</v>
      </c>
      <c r="P428" s="56"/>
      <c r="Q428" s="56"/>
      <c r="R428" s="56"/>
      <c r="S428" s="56"/>
      <c r="T428" s="56"/>
      <c r="U428" s="56"/>
      <c r="V428" s="56"/>
      <c r="W428" s="56"/>
    </row>
    <row r="429" spans="1:23" s="64" customFormat="1">
      <c r="A429" s="48" t="str">
        <f t="shared" si="182"/>
        <v>81104351112</v>
      </c>
      <c r="B429" s="93">
        <v>8110</v>
      </c>
      <c r="C429" s="134">
        <v>4351</v>
      </c>
      <c r="D429" s="135">
        <v>1</v>
      </c>
      <c r="E429" s="95">
        <v>1</v>
      </c>
      <c r="F429" s="95">
        <v>2</v>
      </c>
      <c r="G429" s="96" t="s">
        <v>237</v>
      </c>
      <c r="H429" s="100"/>
      <c r="I429" s="100"/>
      <c r="J429" s="100">
        <f t="shared" si="178"/>
        <v>0</v>
      </c>
      <c r="K429" s="100"/>
      <c r="L429" s="100"/>
      <c r="M429" s="101">
        <f t="shared" si="179"/>
        <v>0</v>
      </c>
      <c r="N429" s="103">
        <f t="shared" si="187"/>
        <v>0</v>
      </c>
      <c r="P429" s="56"/>
      <c r="Q429" s="56"/>
      <c r="R429" s="56"/>
      <c r="S429" s="56"/>
      <c r="T429" s="56"/>
      <c r="U429" s="56"/>
      <c r="V429" s="56"/>
      <c r="W429" s="56"/>
    </row>
    <row r="430" spans="1:23" s="64" customFormat="1">
      <c r="A430" s="48" t="str">
        <f t="shared" si="182"/>
        <v>81104351113</v>
      </c>
      <c r="B430" s="93">
        <v>8110</v>
      </c>
      <c r="C430" s="134">
        <v>4351</v>
      </c>
      <c r="D430" s="135">
        <v>1</v>
      </c>
      <c r="E430" s="95">
        <v>1</v>
      </c>
      <c r="F430" s="95">
        <v>3</v>
      </c>
      <c r="G430" s="96" t="s">
        <v>238</v>
      </c>
      <c r="H430" s="100"/>
      <c r="I430" s="100"/>
      <c r="J430" s="100">
        <f t="shared" si="178"/>
        <v>0</v>
      </c>
      <c r="K430" s="100"/>
      <c r="L430" s="100"/>
      <c r="M430" s="101">
        <f t="shared" si="179"/>
        <v>0</v>
      </c>
      <c r="N430" s="103">
        <f t="shared" si="187"/>
        <v>0</v>
      </c>
      <c r="P430" s="56"/>
      <c r="Q430" s="56"/>
      <c r="R430" s="56"/>
      <c r="S430" s="56"/>
      <c r="T430" s="56"/>
      <c r="U430" s="56"/>
      <c r="V430" s="56"/>
      <c r="W430" s="56"/>
    </row>
    <row r="431" spans="1:23" s="64" customFormat="1">
      <c r="A431" s="48" t="str">
        <f t="shared" si="182"/>
        <v>81104351114</v>
      </c>
      <c r="B431" s="136">
        <v>8110</v>
      </c>
      <c r="C431" s="137">
        <v>4351</v>
      </c>
      <c r="D431" s="135">
        <v>1</v>
      </c>
      <c r="E431" s="135">
        <v>1</v>
      </c>
      <c r="F431" s="135">
        <v>4</v>
      </c>
      <c r="G431" s="96" t="s">
        <v>239</v>
      </c>
      <c r="H431" s="100"/>
      <c r="I431" s="100"/>
      <c r="J431" s="100">
        <f t="shared" si="178"/>
        <v>0</v>
      </c>
      <c r="K431" s="100"/>
      <c r="L431" s="100"/>
      <c r="M431" s="101">
        <f t="shared" si="179"/>
        <v>0</v>
      </c>
      <c r="N431" s="103">
        <f t="shared" si="187"/>
        <v>0</v>
      </c>
      <c r="P431" s="56"/>
      <c r="Q431" s="56"/>
      <c r="R431" s="56"/>
      <c r="S431" s="56"/>
      <c r="T431" s="56"/>
      <c r="U431" s="56"/>
      <c r="V431" s="56"/>
      <c r="W431" s="56"/>
    </row>
    <row r="432" spans="1:23" s="64" customFormat="1">
      <c r="A432" s="48" t="str">
        <f t="shared" si="182"/>
        <v>81104351115</v>
      </c>
      <c r="B432" s="136">
        <v>8110</v>
      </c>
      <c r="C432" s="137">
        <v>4351</v>
      </c>
      <c r="D432" s="135">
        <v>1</v>
      </c>
      <c r="E432" s="135">
        <v>1</v>
      </c>
      <c r="F432" s="135">
        <v>5</v>
      </c>
      <c r="G432" s="96" t="s">
        <v>240</v>
      </c>
      <c r="H432" s="100"/>
      <c r="I432" s="100"/>
      <c r="J432" s="100">
        <f t="shared" si="178"/>
        <v>0</v>
      </c>
      <c r="K432" s="100"/>
      <c r="L432" s="100"/>
      <c r="M432" s="101">
        <f t="shared" si="179"/>
        <v>0</v>
      </c>
      <c r="N432" s="103">
        <f t="shared" si="187"/>
        <v>0</v>
      </c>
      <c r="P432" s="56"/>
      <c r="Q432" s="56"/>
      <c r="R432" s="56"/>
      <c r="S432" s="56"/>
      <c r="T432" s="56"/>
      <c r="U432" s="56"/>
      <c r="V432" s="56"/>
      <c r="W432" s="56"/>
    </row>
    <row r="433" spans="1:23" s="64" customFormat="1" ht="27">
      <c r="A433" s="48" t="str">
        <f t="shared" si="182"/>
        <v>81104351116</v>
      </c>
      <c r="B433" s="136">
        <v>8110</v>
      </c>
      <c r="C433" s="137">
        <v>4351</v>
      </c>
      <c r="D433" s="135">
        <v>1</v>
      </c>
      <c r="E433" s="135">
        <v>1</v>
      </c>
      <c r="F433" s="135">
        <v>6</v>
      </c>
      <c r="G433" s="96" t="s">
        <v>241</v>
      </c>
      <c r="H433" s="100"/>
      <c r="I433" s="100"/>
      <c r="J433" s="100">
        <f t="shared" si="178"/>
        <v>0</v>
      </c>
      <c r="K433" s="100"/>
      <c r="L433" s="100"/>
      <c r="M433" s="101">
        <f t="shared" si="179"/>
        <v>0</v>
      </c>
      <c r="N433" s="103">
        <f t="shared" si="187"/>
        <v>0</v>
      </c>
      <c r="P433" s="56"/>
      <c r="Q433" s="56"/>
      <c r="R433" s="56"/>
      <c r="S433" s="56"/>
      <c r="T433" s="56"/>
      <c r="U433" s="56"/>
      <c r="V433" s="56"/>
      <c r="W433" s="56"/>
    </row>
    <row r="434" spans="1:23" s="64" customFormat="1" ht="19.5" customHeight="1">
      <c r="A434" s="48" t="str">
        <f t="shared" si="182"/>
        <v>Subtotal (12)</v>
      </c>
      <c r="B434" s="130" t="s">
        <v>36</v>
      </c>
      <c r="C434" s="131"/>
      <c r="D434" s="131"/>
      <c r="E434" s="131"/>
      <c r="F434" s="131"/>
      <c r="G434" s="96"/>
      <c r="H434" s="107">
        <f>+H424</f>
        <v>0</v>
      </c>
      <c r="I434" s="107">
        <f>+I424</f>
        <v>0</v>
      </c>
      <c r="J434" s="107">
        <f t="shared" si="178"/>
        <v>0</v>
      </c>
      <c r="K434" s="107">
        <f t="shared" ref="K434:L434" si="199">+K424</f>
        <v>0</v>
      </c>
      <c r="L434" s="107">
        <f t="shared" si="199"/>
        <v>0</v>
      </c>
      <c r="M434" s="108">
        <f t="shared" si="179"/>
        <v>0</v>
      </c>
      <c r="N434" s="109">
        <f t="shared" si="187"/>
        <v>0</v>
      </c>
      <c r="P434" s="56"/>
      <c r="Q434" s="56"/>
      <c r="R434" s="56"/>
      <c r="S434" s="56"/>
      <c r="T434" s="56"/>
      <c r="U434" s="56"/>
      <c r="V434" s="56"/>
      <c r="W434" s="56"/>
    </row>
    <row r="435" spans="1:23" s="64" customFormat="1">
      <c r="A435" s="48" t="str">
        <f t="shared" si="182"/>
        <v>81104390</v>
      </c>
      <c r="B435" s="65">
        <v>8110</v>
      </c>
      <c r="C435" s="66">
        <v>4390</v>
      </c>
      <c r="D435" s="67"/>
      <c r="E435" s="67"/>
      <c r="F435" s="67"/>
      <c r="G435" s="68" t="s">
        <v>242</v>
      </c>
      <c r="H435" s="69">
        <f>+H436+H440+H444+H448+H452+H456+H460</f>
        <v>0</v>
      </c>
      <c r="I435" s="69">
        <f>+I436+I440+I444+I448+I452+I456+I460</f>
        <v>0</v>
      </c>
      <c r="J435" s="69">
        <f t="shared" si="178"/>
        <v>0</v>
      </c>
      <c r="K435" s="69">
        <f t="shared" ref="K435:L435" si="200">+K436+K440+K444+K448+K452+K456+K460</f>
        <v>0</v>
      </c>
      <c r="L435" s="69">
        <f t="shared" si="200"/>
        <v>0</v>
      </c>
      <c r="M435" s="70">
        <f t="shared" si="179"/>
        <v>0</v>
      </c>
      <c r="N435" s="71">
        <f>L435-J435</f>
        <v>0</v>
      </c>
      <c r="P435" s="56"/>
      <c r="Q435" s="56"/>
      <c r="R435" s="56"/>
      <c r="S435" s="56"/>
      <c r="T435" s="56"/>
      <c r="U435" s="56"/>
      <c r="V435" s="56"/>
      <c r="W435" s="56"/>
    </row>
    <row r="436" spans="1:23" s="64" customFormat="1">
      <c r="A436" s="48" t="str">
        <f t="shared" si="182"/>
        <v>81104392</v>
      </c>
      <c r="B436" s="72">
        <v>8110</v>
      </c>
      <c r="C436" s="73">
        <v>4392</v>
      </c>
      <c r="D436" s="74"/>
      <c r="E436" s="74"/>
      <c r="F436" s="74"/>
      <c r="G436" s="75" t="s">
        <v>243</v>
      </c>
      <c r="H436" s="76">
        <f t="shared" ref="H436:I438" si="201">SUM(H437)</f>
        <v>0</v>
      </c>
      <c r="I436" s="76">
        <f t="shared" si="201"/>
        <v>0</v>
      </c>
      <c r="J436" s="76">
        <f t="shared" si="178"/>
        <v>0</v>
      </c>
      <c r="K436" s="76">
        <f t="shared" ref="K436:L438" si="202">SUM(K437)</f>
        <v>0</v>
      </c>
      <c r="L436" s="76">
        <f t="shared" si="202"/>
        <v>0</v>
      </c>
      <c r="M436" s="77">
        <f t="shared" si="179"/>
        <v>0</v>
      </c>
      <c r="N436" s="78">
        <f t="shared" ref="N436" si="203">L436-J436</f>
        <v>0</v>
      </c>
      <c r="P436" s="56"/>
      <c r="Q436" s="56"/>
      <c r="R436" s="56"/>
      <c r="S436" s="56"/>
      <c r="T436" s="56"/>
      <c r="U436" s="56"/>
      <c r="V436" s="56"/>
      <c r="W436" s="56"/>
    </row>
    <row r="437" spans="1:23" s="64" customFormat="1">
      <c r="A437" s="48" t="str">
        <f t="shared" si="182"/>
        <v>811043921</v>
      </c>
      <c r="B437" s="79">
        <v>8110</v>
      </c>
      <c r="C437" s="80">
        <v>4392</v>
      </c>
      <c r="D437" s="81">
        <v>1</v>
      </c>
      <c r="E437" s="81"/>
      <c r="F437" s="81"/>
      <c r="G437" s="82" t="s">
        <v>243</v>
      </c>
      <c r="H437" s="83">
        <f t="shared" si="201"/>
        <v>0</v>
      </c>
      <c r="I437" s="83">
        <f t="shared" si="201"/>
        <v>0</v>
      </c>
      <c r="J437" s="83">
        <f t="shared" si="178"/>
        <v>0</v>
      </c>
      <c r="K437" s="83">
        <f t="shared" si="202"/>
        <v>0</v>
      </c>
      <c r="L437" s="83">
        <f t="shared" si="202"/>
        <v>0</v>
      </c>
      <c r="M437" s="84">
        <f t="shared" si="179"/>
        <v>0</v>
      </c>
      <c r="N437" s="85">
        <f t="shared" si="187"/>
        <v>0</v>
      </c>
      <c r="P437" s="56"/>
      <c r="Q437" s="56"/>
      <c r="R437" s="56"/>
      <c r="S437" s="56"/>
      <c r="T437" s="56"/>
      <c r="U437" s="56"/>
      <c r="V437" s="56"/>
      <c r="W437" s="56"/>
    </row>
    <row r="438" spans="1:23" s="64" customFormat="1">
      <c r="A438" s="48" t="str">
        <f t="shared" si="182"/>
        <v>8110439211</v>
      </c>
      <c r="B438" s="86">
        <v>8110</v>
      </c>
      <c r="C438" s="87">
        <v>4392</v>
      </c>
      <c r="D438" s="88">
        <v>1</v>
      </c>
      <c r="E438" s="88">
        <v>1</v>
      </c>
      <c r="F438" s="88"/>
      <c r="G438" s="89" t="s">
        <v>243</v>
      </c>
      <c r="H438" s="90">
        <f t="shared" si="201"/>
        <v>0</v>
      </c>
      <c r="I438" s="90">
        <f t="shared" si="201"/>
        <v>0</v>
      </c>
      <c r="J438" s="90">
        <f t="shared" si="178"/>
        <v>0</v>
      </c>
      <c r="K438" s="90">
        <f t="shared" si="202"/>
        <v>0</v>
      </c>
      <c r="L438" s="90">
        <f t="shared" si="202"/>
        <v>0</v>
      </c>
      <c r="M438" s="91">
        <f t="shared" si="179"/>
        <v>0</v>
      </c>
      <c r="N438" s="92">
        <f t="shared" si="187"/>
        <v>0</v>
      </c>
      <c r="P438" s="56"/>
      <c r="Q438" s="56"/>
      <c r="R438" s="56"/>
      <c r="S438" s="56"/>
      <c r="T438" s="56"/>
      <c r="U438" s="56"/>
      <c r="V438" s="56"/>
      <c r="W438" s="56"/>
    </row>
    <row r="439" spans="1:23" s="64" customFormat="1">
      <c r="A439" s="48" t="str">
        <f t="shared" si="182"/>
        <v>81104392111</v>
      </c>
      <c r="B439" s="136">
        <v>8110</v>
      </c>
      <c r="C439" s="138">
        <v>4392</v>
      </c>
      <c r="D439" s="135">
        <v>1</v>
      </c>
      <c r="E439" s="135">
        <v>1</v>
      </c>
      <c r="F439" s="135">
        <v>1</v>
      </c>
      <c r="G439" s="139" t="s">
        <v>243</v>
      </c>
      <c r="H439" s="100"/>
      <c r="I439" s="100"/>
      <c r="J439" s="100">
        <f t="shared" si="178"/>
        <v>0</v>
      </c>
      <c r="K439" s="100"/>
      <c r="L439" s="100"/>
      <c r="M439" s="101">
        <f t="shared" si="179"/>
        <v>0</v>
      </c>
      <c r="N439" s="103">
        <f t="shared" si="187"/>
        <v>0</v>
      </c>
      <c r="P439" s="56"/>
      <c r="Q439" s="56"/>
      <c r="R439" s="56"/>
      <c r="S439" s="56"/>
      <c r="T439" s="56"/>
      <c r="U439" s="56"/>
      <c r="V439" s="56"/>
      <c r="W439" s="56"/>
    </row>
    <row r="440" spans="1:23" s="64" customFormat="1">
      <c r="A440" s="48" t="str">
        <f t="shared" si="182"/>
        <v>81104393</v>
      </c>
      <c r="B440" s="72">
        <v>8110</v>
      </c>
      <c r="C440" s="73">
        <v>4393</v>
      </c>
      <c r="D440" s="74"/>
      <c r="E440" s="74"/>
      <c r="F440" s="74"/>
      <c r="G440" s="75" t="s">
        <v>244</v>
      </c>
      <c r="H440" s="76">
        <f t="shared" ref="H440:I442" si="204">SUM(H441)</f>
        <v>0</v>
      </c>
      <c r="I440" s="76">
        <f t="shared" si="204"/>
        <v>0</v>
      </c>
      <c r="J440" s="76">
        <f t="shared" si="178"/>
        <v>0</v>
      </c>
      <c r="K440" s="76">
        <f t="shared" ref="K440:L442" si="205">SUM(K441)</f>
        <v>0</v>
      </c>
      <c r="L440" s="76">
        <f t="shared" si="205"/>
        <v>0</v>
      </c>
      <c r="M440" s="77">
        <f t="shared" si="179"/>
        <v>0</v>
      </c>
      <c r="N440" s="78">
        <f t="shared" si="187"/>
        <v>0</v>
      </c>
      <c r="P440" s="56"/>
      <c r="Q440" s="56"/>
      <c r="R440" s="56"/>
      <c r="S440" s="56"/>
      <c r="T440" s="56"/>
      <c r="U440" s="56"/>
      <c r="V440" s="56"/>
      <c r="W440" s="56"/>
    </row>
    <row r="441" spans="1:23" s="64" customFormat="1">
      <c r="A441" s="48" t="str">
        <f t="shared" si="182"/>
        <v>811043931</v>
      </c>
      <c r="B441" s="79">
        <v>8110</v>
      </c>
      <c r="C441" s="80">
        <v>4393</v>
      </c>
      <c r="D441" s="81">
        <v>1</v>
      </c>
      <c r="E441" s="81"/>
      <c r="F441" s="81"/>
      <c r="G441" s="82" t="s">
        <v>245</v>
      </c>
      <c r="H441" s="83">
        <f t="shared" si="204"/>
        <v>0</v>
      </c>
      <c r="I441" s="83">
        <f t="shared" si="204"/>
        <v>0</v>
      </c>
      <c r="J441" s="83">
        <f t="shared" si="178"/>
        <v>0</v>
      </c>
      <c r="K441" s="83">
        <f t="shared" si="205"/>
        <v>0</v>
      </c>
      <c r="L441" s="83">
        <f t="shared" si="205"/>
        <v>0</v>
      </c>
      <c r="M441" s="84">
        <f t="shared" si="179"/>
        <v>0</v>
      </c>
      <c r="N441" s="85">
        <f t="shared" si="187"/>
        <v>0</v>
      </c>
      <c r="P441" s="56"/>
      <c r="Q441" s="56"/>
      <c r="R441" s="56"/>
      <c r="S441" s="56"/>
      <c r="T441" s="56"/>
      <c r="U441" s="56"/>
      <c r="V441" s="56"/>
      <c r="W441" s="56"/>
    </row>
    <row r="442" spans="1:23" s="64" customFormat="1">
      <c r="A442" s="48" t="str">
        <f t="shared" si="182"/>
        <v>8110439311</v>
      </c>
      <c r="B442" s="86">
        <v>8110</v>
      </c>
      <c r="C442" s="87">
        <v>4393</v>
      </c>
      <c r="D442" s="88">
        <v>1</v>
      </c>
      <c r="E442" s="88">
        <v>1</v>
      </c>
      <c r="F442" s="88"/>
      <c r="G442" s="89" t="s">
        <v>245</v>
      </c>
      <c r="H442" s="90">
        <f t="shared" si="204"/>
        <v>0</v>
      </c>
      <c r="I442" s="90">
        <f t="shared" si="204"/>
        <v>0</v>
      </c>
      <c r="J442" s="90">
        <f t="shared" si="178"/>
        <v>0</v>
      </c>
      <c r="K442" s="90">
        <f t="shared" si="205"/>
        <v>0</v>
      </c>
      <c r="L442" s="90">
        <f t="shared" si="205"/>
        <v>0</v>
      </c>
      <c r="M442" s="91">
        <f t="shared" si="179"/>
        <v>0</v>
      </c>
      <c r="N442" s="92">
        <f t="shared" si="187"/>
        <v>0</v>
      </c>
      <c r="P442" s="56"/>
      <c r="Q442" s="56"/>
      <c r="R442" s="56"/>
      <c r="S442" s="56"/>
      <c r="T442" s="56"/>
      <c r="U442" s="56"/>
      <c r="V442" s="56"/>
      <c r="W442" s="56"/>
    </row>
    <row r="443" spans="1:23" s="64" customFormat="1">
      <c r="A443" s="48" t="str">
        <f t="shared" si="182"/>
        <v>81104393111</v>
      </c>
      <c r="B443" s="136">
        <v>8110</v>
      </c>
      <c r="C443" s="138">
        <v>4393</v>
      </c>
      <c r="D443" s="135">
        <v>1</v>
      </c>
      <c r="E443" s="135">
        <v>1</v>
      </c>
      <c r="F443" s="135">
        <v>1</v>
      </c>
      <c r="G443" s="139" t="s">
        <v>246</v>
      </c>
      <c r="H443" s="100"/>
      <c r="I443" s="100"/>
      <c r="J443" s="100">
        <f t="shared" si="178"/>
        <v>0</v>
      </c>
      <c r="K443" s="100"/>
      <c r="L443" s="100"/>
      <c r="M443" s="101">
        <f t="shared" si="179"/>
        <v>0</v>
      </c>
      <c r="N443" s="103">
        <f t="shared" si="187"/>
        <v>0</v>
      </c>
      <c r="P443" s="56"/>
      <c r="Q443" s="56"/>
      <c r="R443" s="56"/>
      <c r="S443" s="56"/>
      <c r="T443" s="56"/>
      <c r="U443" s="56"/>
      <c r="V443" s="56"/>
      <c r="W443" s="56"/>
    </row>
    <row r="444" spans="1:23" s="64" customFormat="1">
      <c r="A444" s="48" t="str">
        <f t="shared" si="182"/>
        <v>81104394</v>
      </c>
      <c r="B444" s="72">
        <v>8110</v>
      </c>
      <c r="C444" s="73">
        <v>4394</v>
      </c>
      <c r="D444" s="74"/>
      <c r="E444" s="74"/>
      <c r="F444" s="74"/>
      <c r="G444" s="75" t="s">
        <v>247</v>
      </c>
      <c r="H444" s="76">
        <f t="shared" ref="H444:I446" si="206">SUM(H445)</f>
        <v>0</v>
      </c>
      <c r="I444" s="76">
        <f t="shared" si="206"/>
        <v>0</v>
      </c>
      <c r="J444" s="76">
        <f t="shared" si="178"/>
        <v>0</v>
      </c>
      <c r="K444" s="76">
        <f t="shared" ref="K444:L446" si="207">SUM(K445)</f>
        <v>0</v>
      </c>
      <c r="L444" s="76">
        <f t="shared" si="207"/>
        <v>0</v>
      </c>
      <c r="M444" s="77">
        <f t="shared" si="179"/>
        <v>0</v>
      </c>
      <c r="N444" s="78">
        <f t="shared" si="187"/>
        <v>0</v>
      </c>
      <c r="P444" s="56"/>
      <c r="Q444" s="56"/>
      <c r="R444" s="56"/>
      <c r="S444" s="56"/>
      <c r="T444" s="56"/>
      <c r="U444" s="56"/>
      <c r="V444" s="56"/>
      <c r="W444" s="56"/>
    </row>
    <row r="445" spans="1:23" s="64" customFormat="1">
      <c r="A445" s="48" t="str">
        <f t="shared" si="182"/>
        <v>811043941</v>
      </c>
      <c r="B445" s="79">
        <v>8110</v>
      </c>
      <c r="C445" s="80">
        <v>4394</v>
      </c>
      <c r="D445" s="81">
        <v>1</v>
      </c>
      <c r="E445" s="81"/>
      <c r="F445" s="81"/>
      <c r="G445" s="82" t="s">
        <v>247</v>
      </c>
      <c r="H445" s="83">
        <f t="shared" si="206"/>
        <v>0</v>
      </c>
      <c r="I445" s="83">
        <f t="shared" si="206"/>
        <v>0</v>
      </c>
      <c r="J445" s="83">
        <f t="shared" si="178"/>
        <v>0</v>
      </c>
      <c r="K445" s="83">
        <f t="shared" si="207"/>
        <v>0</v>
      </c>
      <c r="L445" s="83">
        <f t="shared" si="207"/>
        <v>0</v>
      </c>
      <c r="M445" s="84">
        <f t="shared" si="179"/>
        <v>0</v>
      </c>
      <c r="N445" s="85">
        <f t="shared" si="187"/>
        <v>0</v>
      </c>
      <c r="P445" s="56"/>
      <c r="Q445" s="56"/>
      <c r="R445" s="56"/>
      <c r="S445" s="56"/>
      <c r="T445" s="56"/>
      <c r="U445" s="56"/>
      <c r="V445" s="56"/>
      <c r="W445" s="56"/>
    </row>
    <row r="446" spans="1:23" s="64" customFormat="1">
      <c r="A446" s="48" t="str">
        <f t="shared" si="182"/>
        <v>8110439411</v>
      </c>
      <c r="B446" s="86">
        <v>8110</v>
      </c>
      <c r="C446" s="87">
        <v>4394</v>
      </c>
      <c r="D446" s="88">
        <v>1</v>
      </c>
      <c r="E446" s="88">
        <v>1</v>
      </c>
      <c r="F446" s="88"/>
      <c r="G446" s="89" t="s">
        <v>247</v>
      </c>
      <c r="H446" s="90">
        <f t="shared" si="206"/>
        <v>0</v>
      </c>
      <c r="I446" s="90">
        <f t="shared" si="206"/>
        <v>0</v>
      </c>
      <c r="J446" s="90">
        <f t="shared" si="178"/>
        <v>0</v>
      </c>
      <c r="K446" s="90">
        <f t="shared" si="207"/>
        <v>0</v>
      </c>
      <c r="L446" s="90">
        <f t="shared" si="207"/>
        <v>0</v>
      </c>
      <c r="M446" s="91">
        <f t="shared" si="179"/>
        <v>0</v>
      </c>
      <c r="N446" s="92">
        <f t="shared" si="187"/>
        <v>0</v>
      </c>
      <c r="P446" s="56"/>
      <c r="Q446" s="56"/>
      <c r="R446" s="56"/>
      <c r="S446" s="56"/>
      <c r="T446" s="56"/>
      <c r="U446" s="56"/>
      <c r="V446" s="56"/>
      <c r="W446" s="56"/>
    </row>
    <row r="447" spans="1:23" s="64" customFormat="1">
      <c r="A447" s="48" t="str">
        <f t="shared" si="182"/>
        <v>81104394111</v>
      </c>
      <c r="B447" s="93">
        <v>8110</v>
      </c>
      <c r="C447" s="94">
        <v>4394</v>
      </c>
      <c r="D447" s="95">
        <v>1</v>
      </c>
      <c r="E447" s="95">
        <v>1</v>
      </c>
      <c r="F447" s="95">
        <v>1</v>
      </c>
      <c r="G447" s="96" t="s">
        <v>247</v>
      </c>
      <c r="H447" s="97"/>
      <c r="I447" s="97"/>
      <c r="J447" s="97">
        <f t="shared" si="178"/>
        <v>0</v>
      </c>
      <c r="K447" s="97"/>
      <c r="L447" s="97"/>
      <c r="M447" s="98">
        <f t="shared" si="179"/>
        <v>0</v>
      </c>
      <c r="N447" s="99">
        <f t="shared" si="187"/>
        <v>0</v>
      </c>
      <c r="P447" s="56"/>
      <c r="Q447" s="56"/>
      <c r="R447" s="56"/>
      <c r="S447" s="56"/>
      <c r="T447" s="56"/>
      <c r="U447" s="56"/>
      <c r="V447" s="56"/>
      <c r="W447" s="56"/>
    </row>
    <row r="448" spans="1:23" s="64" customFormat="1">
      <c r="A448" s="48" t="str">
        <f t="shared" si="182"/>
        <v>81104395</v>
      </c>
      <c r="B448" s="72">
        <v>8110</v>
      </c>
      <c r="C448" s="73">
        <v>4395</v>
      </c>
      <c r="D448" s="74"/>
      <c r="E448" s="74"/>
      <c r="F448" s="74"/>
      <c r="G448" s="75" t="s">
        <v>248</v>
      </c>
      <c r="H448" s="76">
        <f t="shared" ref="H448:I450" si="208">SUM(H449)</f>
        <v>0</v>
      </c>
      <c r="I448" s="76">
        <f t="shared" si="208"/>
        <v>0</v>
      </c>
      <c r="J448" s="76">
        <f t="shared" si="178"/>
        <v>0</v>
      </c>
      <c r="K448" s="76">
        <f t="shared" ref="K448:L450" si="209">SUM(K449)</f>
        <v>0</v>
      </c>
      <c r="L448" s="76">
        <f t="shared" si="209"/>
        <v>0</v>
      </c>
      <c r="M448" s="77">
        <f t="shared" si="179"/>
        <v>0</v>
      </c>
      <c r="N448" s="78">
        <f t="shared" si="187"/>
        <v>0</v>
      </c>
      <c r="P448" s="56"/>
      <c r="Q448" s="56"/>
      <c r="R448" s="56"/>
      <c r="S448" s="56"/>
      <c r="T448" s="56"/>
      <c r="U448" s="56"/>
      <c r="V448" s="56"/>
      <c r="W448" s="56"/>
    </row>
    <row r="449" spans="1:23" s="64" customFormat="1">
      <c r="A449" s="48" t="str">
        <f t="shared" si="182"/>
        <v>811043951</v>
      </c>
      <c r="B449" s="79">
        <v>8110</v>
      </c>
      <c r="C449" s="80">
        <v>4395</v>
      </c>
      <c r="D449" s="81">
        <v>1</v>
      </c>
      <c r="E449" s="81"/>
      <c r="F449" s="81"/>
      <c r="G449" s="82" t="s">
        <v>248</v>
      </c>
      <c r="H449" s="83">
        <f t="shared" si="208"/>
        <v>0</v>
      </c>
      <c r="I449" s="83">
        <f t="shared" si="208"/>
        <v>0</v>
      </c>
      <c r="J449" s="83">
        <f t="shared" si="178"/>
        <v>0</v>
      </c>
      <c r="K449" s="83">
        <f t="shared" si="209"/>
        <v>0</v>
      </c>
      <c r="L449" s="83">
        <f t="shared" si="209"/>
        <v>0</v>
      </c>
      <c r="M449" s="84">
        <f t="shared" si="179"/>
        <v>0</v>
      </c>
      <c r="N449" s="85">
        <f t="shared" si="187"/>
        <v>0</v>
      </c>
      <c r="P449" s="56"/>
      <c r="Q449" s="56"/>
      <c r="R449" s="56"/>
      <c r="S449" s="56"/>
      <c r="T449" s="56"/>
      <c r="U449" s="56"/>
      <c r="V449" s="56"/>
      <c r="W449" s="56"/>
    </row>
    <row r="450" spans="1:23" s="64" customFormat="1">
      <c r="A450" s="48" t="str">
        <f t="shared" si="182"/>
        <v>8110439511</v>
      </c>
      <c r="B450" s="86">
        <v>8110</v>
      </c>
      <c r="C450" s="87">
        <v>4395</v>
      </c>
      <c r="D450" s="88">
        <v>1</v>
      </c>
      <c r="E450" s="88">
        <v>1</v>
      </c>
      <c r="F450" s="88"/>
      <c r="G450" s="89" t="s">
        <v>248</v>
      </c>
      <c r="H450" s="90">
        <f t="shared" si="208"/>
        <v>0</v>
      </c>
      <c r="I450" s="90">
        <f t="shared" si="208"/>
        <v>0</v>
      </c>
      <c r="J450" s="90">
        <f t="shared" si="178"/>
        <v>0</v>
      </c>
      <c r="K450" s="90">
        <f t="shared" si="209"/>
        <v>0</v>
      </c>
      <c r="L450" s="90">
        <f t="shared" si="209"/>
        <v>0</v>
      </c>
      <c r="M450" s="91">
        <f t="shared" si="179"/>
        <v>0</v>
      </c>
      <c r="N450" s="92">
        <f t="shared" si="187"/>
        <v>0</v>
      </c>
      <c r="P450" s="56"/>
      <c r="Q450" s="56"/>
      <c r="R450" s="56"/>
      <c r="S450" s="56"/>
      <c r="T450" s="56"/>
      <c r="U450" s="56"/>
      <c r="V450" s="56"/>
      <c r="W450" s="56"/>
    </row>
    <row r="451" spans="1:23" s="64" customFormat="1">
      <c r="A451" s="48" t="str">
        <f t="shared" si="182"/>
        <v>81104395111</v>
      </c>
      <c r="B451" s="93">
        <v>8110</v>
      </c>
      <c r="C451" s="94">
        <v>4395</v>
      </c>
      <c r="D451" s="95">
        <v>1</v>
      </c>
      <c r="E451" s="95">
        <v>1</v>
      </c>
      <c r="F451" s="95">
        <v>1</v>
      </c>
      <c r="G451" s="96" t="s">
        <v>248</v>
      </c>
      <c r="H451" s="97"/>
      <c r="I451" s="97"/>
      <c r="J451" s="97">
        <f t="shared" si="178"/>
        <v>0</v>
      </c>
      <c r="K451" s="97"/>
      <c r="L451" s="97"/>
      <c r="M451" s="98">
        <f t="shared" si="179"/>
        <v>0</v>
      </c>
      <c r="N451" s="99">
        <f t="shared" si="187"/>
        <v>0</v>
      </c>
      <c r="P451" s="56"/>
      <c r="Q451" s="56"/>
      <c r="R451" s="56"/>
      <c r="S451" s="56"/>
      <c r="T451" s="56"/>
      <c r="U451" s="56"/>
      <c r="V451" s="56"/>
      <c r="W451" s="56"/>
    </row>
    <row r="452" spans="1:23" s="64" customFormat="1">
      <c r="A452" s="48" t="str">
        <f t="shared" si="182"/>
        <v>81104396</v>
      </c>
      <c r="B452" s="72">
        <v>8110</v>
      </c>
      <c r="C452" s="73">
        <v>4396</v>
      </c>
      <c r="D452" s="74"/>
      <c r="E452" s="74"/>
      <c r="F452" s="74"/>
      <c r="G452" s="75" t="s">
        <v>249</v>
      </c>
      <c r="H452" s="76">
        <f t="shared" ref="H452:I454" si="210">SUM(H453)</f>
        <v>0</v>
      </c>
      <c r="I452" s="76">
        <f t="shared" si="210"/>
        <v>0</v>
      </c>
      <c r="J452" s="76">
        <f t="shared" si="178"/>
        <v>0</v>
      </c>
      <c r="K452" s="76">
        <f t="shared" ref="K452:L454" si="211">SUM(K453)</f>
        <v>0</v>
      </c>
      <c r="L452" s="76">
        <f t="shared" si="211"/>
        <v>0</v>
      </c>
      <c r="M452" s="77">
        <f t="shared" si="179"/>
        <v>0</v>
      </c>
      <c r="N452" s="78">
        <f t="shared" si="187"/>
        <v>0</v>
      </c>
      <c r="P452" s="56"/>
      <c r="Q452" s="56"/>
      <c r="R452" s="56"/>
      <c r="S452" s="56"/>
      <c r="T452" s="56"/>
      <c r="U452" s="56"/>
      <c r="V452" s="56"/>
      <c r="W452" s="56"/>
    </row>
    <row r="453" spans="1:23" s="64" customFormat="1">
      <c r="A453" s="48" t="str">
        <f t="shared" si="182"/>
        <v>811043961</v>
      </c>
      <c r="B453" s="79">
        <v>8110</v>
      </c>
      <c r="C453" s="80">
        <v>4396</v>
      </c>
      <c r="D453" s="81">
        <v>1</v>
      </c>
      <c r="E453" s="81"/>
      <c r="F453" s="81"/>
      <c r="G453" s="82" t="s">
        <v>249</v>
      </c>
      <c r="H453" s="83">
        <f t="shared" si="210"/>
        <v>0</v>
      </c>
      <c r="I453" s="83">
        <f t="shared" si="210"/>
        <v>0</v>
      </c>
      <c r="J453" s="83">
        <f t="shared" si="178"/>
        <v>0</v>
      </c>
      <c r="K453" s="83">
        <f t="shared" si="211"/>
        <v>0</v>
      </c>
      <c r="L453" s="83">
        <f t="shared" si="211"/>
        <v>0</v>
      </c>
      <c r="M453" s="84">
        <f t="shared" si="179"/>
        <v>0</v>
      </c>
      <c r="N453" s="85">
        <f t="shared" si="187"/>
        <v>0</v>
      </c>
      <c r="P453" s="56"/>
      <c r="Q453" s="56"/>
      <c r="R453" s="56"/>
      <c r="S453" s="56"/>
      <c r="T453" s="56"/>
      <c r="U453" s="56"/>
      <c r="V453" s="56"/>
      <c r="W453" s="56"/>
    </row>
    <row r="454" spans="1:23" s="64" customFormat="1">
      <c r="A454" s="48" t="str">
        <f t="shared" si="182"/>
        <v>8110439611</v>
      </c>
      <c r="B454" s="86">
        <v>8110</v>
      </c>
      <c r="C454" s="87">
        <v>4396</v>
      </c>
      <c r="D454" s="88">
        <v>1</v>
      </c>
      <c r="E454" s="88">
        <v>1</v>
      </c>
      <c r="F454" s="88"/>
      <c r="G454" s="89" t="s">
        <v>249</v>
      </c>
      <c r="H454" s="90">
        <f t="shared" si="210"/>
        <v>0</v>
      </c>
      <c r="I454" s="90">
        <f t="shared" si="210"/>
        <v>0</v>
      </c>
      <c r="J454" s="90">
        <f t="shared" si="178"/>
        <v>0</v>
      </c>
      <c r="K454" s="90">
        <f t="shared" si="211"/>
        <v>0</v>
      </c>
      <c r="L454" s="90">
        <f t="shared" si="211"/>
        <v>0</v>
      </c>
      <c r="M454" s="91">
        <f t="shared" si="179"/>
        <v>0</v>
      </c>
      <c r="N454" s="92">
        <f t="shared" si="187"/>
        <v>0</v>
      </c>
      <c r="P454" s="56"/>
      <c r="Q454" s="56"/>
      <c r="R454" s="56"/>
      <c r="S454" s="56"/>
      <c r="T454" s="56"/>
      <c r="U454" s="56"/>
      <c r="V454" s="56"/>
      <c r="W454" s="56"/>
    </row>
    <row r="455" spans="1:23" s="64" customFormat="1">
      <c r="A455" s="48" t="str">
        <f t="shared" si="182"/>
        <v>81104396111</v>
      </c>
      <c r="B455" s="93">
        <v>8110</v>
      </c>
      <c r="C455" s="94">
        <v>4396</v>
      </c>
      <c r="D455" s="95">
        <v>1</v>
      </c>
      <c r="E455" s="95">
        <v>1</v>
      </c>
      <c r="F455" s="95">
        <v>1</v>
      </c>
      <c r="G455" s="96" t="s">
        <v>249</v>
      </c>
      <c r="H455" s="97"/>
      <c r="I455" s="97"/>
      <c r="J455" s="97">
        <f t="shared" si="178"/>
        <v>0</v>
      </c>
      <c r="K455" s="97"/>
      <c r="L455" s="97"/>
      <c r="M455" s="98">
        <f t="shared" si="179"/>
        <v>0</v>
      </c>
      <c r="N455" s="99">
        <f t="shared" si="187"/>
        <v>0</v>
      </c>
      <c r="P455" s="56"/>
      <c r="Q455" s="56"/>
      <c r="R455" s="56"/>
      <c r="S455" s="56"/>
      <c r="T455" s="56"/>
      <c r="U455" s="56"/>
      <c r="V455" s="56"/>
      <c r="W455" s="56"/>
    </row>
    <row r="456" spans="1:23" s="64" customFormat="1">
      <c r="A456" s="48" t="str">
        <f t="shared" si="182"/>
        <v>81104397</v>
      </c>
      <c r="B456" s="72">
        <v>8110</v>
      </c>
      <c r="C456" s="73">
        <v>4397</v>
      </c>
      <c r="D456" s="74"/>
      <c r="E456" s="74"/>
      <c r="F456" s="74"/>
      <c r="G456" s="75" t="s">
        <v>250</v>
      </c>
      <c r="H456" s="76">
        <f t="shared" ref="H456:I458" si="212">SUM(H457)</f>
        <v>0</v>
      </c>
      <c r="I456" s="76">
        <f t="shared" si="212"/>
        <v>0</v>
      </c>
      <c r="J456" s="76">
        <f t="shared" si="178"/>
        <v>0</v>
      </c>
      <c r="K456" s="76">
        <f t="shared" ref="K456:L458" si="213">SUM(K457)</f>
        <v>0</v>
      </c>
      <c r="L456" s="76">
        <f t="shared" si="213"/>
        <v>0</v>
      </c>
      <c r="M456" s="77">
        <f t="shared" si="179"/>
        <v>0</v>
      </c>
      <c r="N456" s="78">
        <f t="shared" si="187"/>
        <v>0</v>
      </c>
      <c r="P456" s="56"/>
      <c r="Q456" s="56"/>
      <c r="R456" s="56"/>
      <c r="S456" s="56"/>
      <c r="T456" s="56"/>
      <c r="U456" s="56"/>
      <c r="V456" s="56"/>
      <c r="W456" s="56"/>
    </row>
    <row r="457" spans="1:23" s="64" customFormat="1">
      <c r="A457" s="48" t="str">
        <f t="shared" si="182"/>
        <v>811043971</v>
      </c>
      <c r="B457" s="79">
        <v>8110</v>
      </c>
      <c r="C457" s="80">
        <v>4397</v>
      </c>
      <c r="D457" s="81">
        <v>1</v>
      </c>
      <c r="E457" s="81"/>
      <c r="F457" s="81"/>
      <c r="G457" s="82" t="s">
        <v>250</v>
      </c>
      <c r="H457" s="83">
        <f t="shared" si="212"/>
        <v>0</v>
      </c>
      <c r="I457" s="83">
        <f t="shared" si="212"/>
        <v>0</v>
      </c>
      <c r="J457" s="83">
        <f t="shared" si="178"/>
        <v>0</v>
      </c>
      <c r="K457" s="83">
        <f t="shared" si="213"/>
        <v>0</v>
      </c>
      <c r="L457" s="83">
        <f t="shared" si="213"/>
        <v>0</v>
      </c>
      <c r="M457" s="84">
        <f t="shared" si="179"/>
        <v>0</v>
      </c>
      <c r="N457" s="85">
        <f t="shared" si="187"/>
        <v>0</v>
      </c>
      <c r="P457" s="56"/>
      <c r="Q457" s="56"/>
      <c r="R457" s="56"/>
      <c r="S457" s="56"/>
      <c r="T457" s="56"/>
      <c r="U457" s="56"/>
      <c r="V457" s="56"/>
      <c r="W457" s="56"/>
    </row>
    <row r="458" spans="1:23" s="64" customFormat="1">
      <c r="A458" s="48" t="str">
        <f t="shared" si="182"/>
        <v>8110439711</v>
      </c>
      <c r="B458" s="86">
        <v>8110</v>
      </c>
      <c r="C458" s="87">
        <v>4397</v>
      </c>
      <c r="D458" s="88">
        <v>1</v>
      </c>
      <c r="E458" s="88">
        <v>1</v>
      </c>
      <c r="F458" s="88"/>
      <c r="G458" s="89" t="s">
        <v>250</v>
      </c>
      <c r="H458" s="90">
        <f t="shared" si="212"/>
        <v>0</v>
      </c>
      <c r="I458" s="90">
        <f t="shared" si="212"/>
        <v>0</v>
      </c>
      <c r="J458" s="90">
        <f t="shared" si="178"/>
        <v>0</v>
      </c>
      <c r="K458" s="90">
        <f t="shared" si="213"/>
        <v>0</v>
      </c>
      <c r="L458" s="90">
        <f t="shared" si="213"/>
        <v>0</v>
      </c>
      <c r="M458" s="91">
        <f t="shared" si="179"/>
        <v>0</v>
      </c>
      <c r="N458" s="92">
        <f t="shared" si="187"/>
        <v>0</v>
      </c>
      <c r="P458" s="56"/>
      <c r="Q458" s="56"/>
      <c r="R458" s="56"/>
      <c r="S458" s="56"/>
      <c r="T458" s="56"/>
      <c r="U458" s="56"/>
      <c r="V458" s="56"/>
      <c r="W458" s="56"/>
    </row>
    <row r="459" spans="1:23" s="64" customFormat="1">
      <c r="A459" s="48" t="str">
        <f t="shared" si="182"/>
        <v>81104397111</v>
      </c>
      <c r="B459" s="93">
        <v>8110</v>
      </c>
      <c r="C459" s="94">
        <v>4397</v>
      </c>
      <c r="D459" s="95">
        <v>1</v>
      </c>
      <c r="E459" s="95">
        <v>1</v>
      </c>
      <c r="F459" s="95">
        <v>1</v>
      </c>
      <c r="G459" s="96" t="s">
        <v>250</v>
      </c>
      <c r="H459" s="97"/>
      <c r="I459" s="97"/>
      <c r="J459" s="97">
        <f t="shared" si="178"/>
        <v>0</v>
      </c>
      <c r="K459" s="97"/>
      <c r="L459" s="97"/>
      <c r="M459" s="98">
        <f t="shared" si="179"/>
        <v>0</v>
      </c>
      <c r="N459" s="99">
        <f t="shared" si="187"/>
        <v>0</v>
      </c>
      <c r="P459" s="56"/>
      <c r="Q459" s="56"/>
      <c r="R459" s="56"/>
      <c r="S459" s="56"/>
      <c r="T459" s="56"/>
      <c r="U459" s="56"/>
      <c r="V459" s="56"/>
      <c r="W459" s="56"/>
    </row>
    <row r="460" spans="1:23" s="64" customFormat="1">
      <c r="A460" s="48" t="str">
        <f t="shared" si="182"/>
        <v>81104399</v>
      </c>
      <c r="B460" s="72">
        <v>8110</v>
      </c>
      <c r="C460" s="73">
        <v>4399</v>
      </c>
      <c r="D460" s="74"/>
      <c r="E460" s="74"/>
      <c r="F460" s="74"/>
      <c r="G460" s="75" t="s">
        <v>242</v>
      </c>
      <c r="H460" s="76">
        <f>SUM(H461)</f>
        <v>0</v>
      </c>
      <c r="I460" s="76">
        <f>SUM(I461)</f>
        <v>0</v>
      </c>
      <c r="J460" s="76">
        <f t="shared" si="178"/>
        <v>0</v>
      </c>
      <c r="K460" s="76">
        <f t="shared" ref="K460:L461" si="214">SUM(K461)</f>
        <v>0</v>
      </c>
      <c r="L460" s="76">
        <f t="shared" si="214"/>
        <v>0</v>
      </c>
      <c r="M460" s="77">
        <f t="shared" si="179"/>
        <v>0</v>
      </c>
      <c r="N460" s="78">
        <f t="shared" si="187"/>
        <v>0</v>
      </c>
      <c r="P460" s="56"/>
      <c r="Q460" s="56"/>
      <c r="R460" s="56"/>
      <c r="S460" s="56"/>
      <c r="T460" s="56"/>
      <c r="U460" s="56"/>
      <c r="V460" s="56"/>
      <c r="W460" s="56"/>
    </row>
    <row r="461" spans="1:23" s="64" customFormat="1">
      <c r="A461" s="48" t="str">
        <f t="shared" si="182"/>
        <v>811043991</v>
      </c>
      <c r="B461" s="79">
        <v>8110</v>
      </c>
      <c r="C461" s="80">
        <v>4399</v>
      </c>
      <c r="D461" s="81">
        <v>1</v>
      </c>
      <c r="E461" s="81"/>
      <c r="F461" s="81"/>
      <c r="G461" s="82" t="s">
        <v>242</v>
      </c>
      <c r="H461" s="83">
        <f>SUM(H462)</f>
        <v>0</v>
      </c>
      <c r="I461" s="83">
        <f>SUM(I462)</f>
        <v>0</v>
      </c>
      <c r="J461" s="83">
        <f t="shared" si="178"/>
        <v>0</v>
      </c>
      <c r="K461" s="83">
        <f t="shared" si="214"/>
        <v>0</v>
      </c>
      <c r="L461" s="83">
        <f t="shared" si="214"/>
        <v>0</v>
      </c>
      <c r="M461" s="84">
        <f t="shared" si="179"/>
        <v>0</v>
      </c>
      <c r="N461" s="85">
        <f t="shared" si="187"/>
        <v>0</v>
      </c>
      <c r="P461" s="56"/>
      <c r="Q461" s="56"/>
      <c r="R461" s="56"/>
      <c r="S461" s="56"/>
      <c r="T461" s="56"/>
      <c r="U461" s="56"/>
      <c r="V461" s="56"/>
      <c r="W461" s="56"/>
    </row>
    <row r="462" spans="1:23" s="64" customFormat="1">
      <c r="A462" s="48" t="str">
        <f t="shared" si="182"/>
        <v>8110439911</v>
      </c>
      <c r="B462" s="86">
        <v>8110</v>
      </c>
      <c r="C462" s="87">
        <v>4399</v>
      </c>
      <c r="D462" s="88">
        <v>1</v>
      </c>
      <c r="E462" s="88">
        <v>1</v>
      </c>
      <c r="F462" s="88"/>
      <c r="G462" s="89" t="s">
        <v>242</v>
      </c>
      <c r="H462" s="90">
        <f>SUM(H463:H470)</f>
        <v>0</v>
      </c>
      <c r="I462" s="90">
        <f>SUM(I463:I470)</f>
        <v>0</v>
      </c>
      <c r="J462" s="90">
        <f t="shared" ref="J462:J470" si="215">H462+I462</f>
        <v>0</v>
      </c>
      <c r="K462" s="90">
        <f t="shared" ref="K462:L462" si="216">SUM(K463:K470)</f>
        <v>0</v>
      </c>
      <c r="L462" s="90">
        <f t="shared" si="216"/>
        <v>0</v>
      </c>
      <c r="M462" s="91">
        <f t="shared" ref="M462:M472" si="217">IFERROR(L462/J462*100,0)</f>
        <v>0</v>
      </c>
      <c r="N462" s="92">
        <f t="shared" si="187"/>
        <v>0</v>
      </c>
      <c r="P462" s="56"/>
      <c r="Q462" s="56"/>
      <c r="R462" s="56"/>
      <c r="S462" s="56"/>
      <c r="T462" s="56"/>
      <c r="U462" s="56"/>
      <c r="V462" s="56"/>
      <c r="W462" s="56"/>
    </row>
    <row r="463" spans="1:23" s="64" customFormat="1">
      <c r="A463" s="48" t="str">
        <f t="shared" si="182"/>
        <v>81104399111</v>
      </c>
      <c r="B463" s="93">
        <v>8110</v>
      </c>
      <c r="C463" s="94">
        <v>4399</v>
      </c>
      <c r="D463" s="95">
        <v>1</v>
      </c>
      <c r="E463" s="95">
        <v>1</v>
      </c>
      <c r="F463" s="95">
        <v>1</v>
      </c>
      <c r="G463" s="96" t="s">
        <v>251</v>
      </c>
      <c r="H463" s="97"/>
      <c r="I463" s="97"/>
      <c r="J463" s="97">
        <f t="shared" si="215"/>
        <v>0</v>
      </c>
      <c r="K463" s="97"/>
      <c r="L463" s="97"/>
      <c r="M463" s="98">
        <f t="shared" si="217"/>
        <v>0</v>
      </c>
      <c r="N463" s="99">
        <f t="shared" si="187"/>
        <v>0</v>
      </c>
      <c r="P463" s="56"/>
      <c r="Q463" s="56"/>
      <c r="R463" s="56"/>
      <c r="S463" s="56"/>
      <c r="T463" s="56"/>
    </row>
    <row r="464" spans="1:23" s="64" customFormat="1">
      <c r="A464" s="48" t="str">
        <f t="shared" si="182"/>
        <v>81104399112</v>
      </c>
      <c r="B464" s="93">
        <v>8110</v>
      </c>
      <c r="C464" s="94">
        <v>4399</v>
      </c>
      <c r="D464" s="95">
        <v>1</v>
      </c>
      <c r="E464" s="95">
        <v>1</v>
      </c>
      <c r="F464" s="95">
        <v>2</v>
      </c>
      <c r="G464" s="96" t="s">
        <v>252</v>
      </c>
      <c r="H464" s="97"/>
      <c r="I464" s="97"/>
      <c r="J464" s="97">
        <f t="shared" si="215"/>
        <v>0</v>
      </c>
      <c r="K464" s="97"/>
      <c r="L464" s="97"/>
      <c r="M464" s="98">
        <f t="shared" si="217"/>
        <v>0</v>
      </c>
      <c r="N464" s="99">
        <f t="shared" si="187"/>
        <v>0</v>
      </c>
      <c r="P464" s="56"/>
      <c r="Q464" s="56"/>
      <c r="R464" s="56"/>
      <c r="S464" s="56"/>
      <c r="T464" s="56"/>
    </row>
    <row r="465" spans="1:20" s="64" customFormat="1">
      <c r="A465" s="48" t="str">
        <f t="shared" ref="A465:A472" si="218">B465&amp;C465&amp;D465&amp;E465&amp;F465</f>
        <v>81104399113</v>
      </c>
      <c r="B465" s="93">
        <v>8110</v>
      </c>
      <c r="C465" s="94">
        <v>4399</v>
      </c>
      <c r="D465" s="95">
        <v>1</v>
      </c>
      <c r="E465" s="95">
        <v>1</v>
      </c>
      <c r="F465" s="95">
        <v>3</v>
      </c>
      <c r="G465" s="96" t="s">
        <v>253</v>
      </c>
      <c r="H465" s="97"/>
      <c r="I465" s="97"/>
      <c r="J465" s="97">
        <f t="shared" si="215"/>
        <v>0</v>
      </c>
      <c r="K465" s="97"/>
      <c r="L465" s="97"/>
      <c r="M465" s="98">
        <f t="shared" si="217"/>
        <v>0</v>
      </c>
      <c r="N465" s="99">
        <f t="shared" si="187"/>
        <v>0</v>
      </c>
      <c r="P465" s="56"/>
      <c r="Q465" s="56"/>
      <c r="R465" s="56"/>
      <c r="S465" s="56"/>
      <c r="T465" s="56"/>
    </row>
    <row r="466" spans="1:20" s="64" customFormat="1">
      <c r="A466" s="48" t="str">
        <f t="shared" si="218"/>
        <v>81104399114</v>
      </c>
      <c r="B466" s="93">
        <v>8110</v>
      </c>
      <c r="C466" s="94">
        <v>4399</v>
      </c>
      <c r="D466" s="95">
        <v>1</v>
      </c>
      <c r="E466" s="95">
        <v>1</v>
      </c>
      <c r="F466" s="95">
        <v>4</v>
      </c>
      <c r="G466" s="96" t="s">
        <v>254</v>
      </c>
      <c r="H466" s="97"/>
      <c r="I466" s="97"/>
      <c r="J466" s="97">
        <f t="shared" si="215"/>
        <v>0</v>
      </c>
      <c r="K466" s="97"/>
      <c r="L466" s="97"/>
      <c r="M466" s="98">
        <f t="shared" si="217"/>
        <v>0</v>
      </c>
      <c r="N466" s="99">
        <f t="shared" si="187"/>
        <v>0</v>
      </c>
      <c r="P466" s="56"/>
      <c r="Q466" s="56"/>
      <c r="R466" s="56"/>
      <c r="S466" s="56"/>
      <c r="T466" s="56"/>
    </row>
    <row r="467" spans="1:20" s="64" customFormat="1">
      <c r="A467" s="48" t="str">
        <f t="shared" si="218"/>
        <v>81104399115</v>
      </c>
      <c r="B467" s="93">
        <v>8110</v>
      </c>
      <c r="C467" s="94">
        <v>4399</v>
      </c>
      <c r="D467" s="95">
        <v>1</v>
      </c>
      <c r="E467" s="95">
        <v>1</v>
      </c>
      <c r="F467" s="95">
        <v>5</v>
      </c>
      <c r="G467" s="96" t="s">
        <v>255</v>
      </c>
      <c r="H467" s="97"/>
      <c r="I467" s="97"/>
      <c r="J467" s="97">
        <f t="shared" si="215"/>
        <v>0</v>
      </c>
      <c r="K467" s="97"/>
      <c r="L467" s="97"/>
      <c r="M467" s="98">
        <f t="shared" si="217"/>
        <v>0</v>
      </c>
      <c r="N467" s="99">
        <f t="shared" si="187"/>
        <v>0</v>
      </c>
      <c r="P467" s="56"/>
      <c r="Q467" s="56"/>
      <c r="R467" s="56"/>
      <c r="S467" s="56"/>
      <c r="T467" s="56"/>
    </row>
    <row r="468" spans="1:20" s="64" customFormat="1">
      <c r="A468" s="48" t="str">
        <f t="shared" si="218"/>
        <v>81104399116</v>
      </c>
      <c r="B468" s="93">
        <v>8110</v>
      </c>
      <c r="C468" s="94">
        <v>4399</v>
      </c>
      <c r="D468" s="95">
        <v>1</v>
      </c>
      <c r="E468" s="95">
        <v>1</v>
      </c>
      <c r="F468" s="95">
        <v>6</v>
      </c>
      <c r="G468" s="96" t="s">
        <v>256</v>
      </c>
      <c r="H468" s="97"/>
      <c r="I468" s="97"/>
      <c r="J468" s="97">
        <f t="shared" si="215"/>
        <v>0</v>
      </c>
      <c r="K468" s="97"/>
      <c r="L468" s="97"/>
      <c r="M468" s="98">
        <f t="shared" si="217"/>
        <v>0</v>
      </c>
      <c r="N468" s="99">
        <f t="shared" si="187"/>
        <v>0</v>
      </c>
      <c r="P468" s="56"/>
      <c r="Q468" s="56"/>
      <c r="R468" s="56"/>
      <c r="S468" s="56"/>
      <c r="T468" s="56"/>
    </row>
    <row r="469" spans="1:20" s="64" customFormat="1">
      <c r="A469" s="48" t="str">
        <f t="shared" si="218"/>
        <v>81104399117</v>
      </c>
      <c r="B469" s="93">
        <v>8110</v>
      </c>
      <c r="C469" s="94">
        <v>4399</v>
      </c>
      <c r="D469" s="95">
        <v>1</v>
      </c>
      <c r="E469" s="95">
        <v>1</v>
      </c>
      <c r="F469" s="95">
        <v>7</v>
      </c>
      <c r="G469" s="96" t="s">
        <v>257</v>
      </c>
      <c r="H469" s="97"/>
      <c r="I469" s="97"/>
      <c r="J469" s="97">
        <f t="shared" si="215"/>
        <v>0</v>
      </c>
      <c r="K469" s="97"/>
      <c r="L469" s="97"/>
      <c r="M469" s="98">
        <f t="shared" si="217"/>
        <v>0</v>
      </c>
      <c r="N469" s="99">
        <f t="shared" si="187"/>
        <v>0</v>
      </c>
      <c r="P469" s="56"/>
      <c r="Q469" s="56"/>
      <c r="R469" s="56"/>
      <c r="S469" s="56"/>
      <c r="T469" s="56"/>
    </row>
    <row r="470" spans="1:20" s="64" customFormat="1">
      <c r="A470" s="48" t="str">
        <f t="shared" si="218"/>
        <v>81104399118</v>
      </c>
      <c r="B470" s="93">
        <v>8110</v>
      </c>
      <c r="C470" s="94">
        <v>4399</v>
      </c>
      <c r="D470" s="95">
        <v>1</v>
      </c>
      <c r="E470" s="95">
        <v>1</v>
      </c>
      <c r="F470" s="95">
        <v>8</v>
      </c>
      <c r="G470" s="96" t="s">
        <v>258</v>
      </c>
      <c r="H470" s="97"/>
      <c r="I470" s="97"/>
      <c r="J470" s="97">
        <f t="shared" si="215"/>
        <v>0</v>
      </c>
      <c r="K470" s="97"/>
      <c r="L470" s="97"/>
      <c r="M470" s="98">
        <f t="shared" si="217"/>
        <v>0</v>
      </c>
      <c r="N470" s="99">
        <f t="shared" si="187"/>
        <v>0</v>
      </c>
      <c r="P470" s="56"/>
      <c r="Q470" s="56"/>
      <c r="R470" s="56"/>
      <c r="S470" s="56"/>
      <c r="T470" s="56"/>
    </row>
    <row r="471" spans="1:20" s="64" customFormat="1" ht="20.25" customHeight="1" thickBot="1">
      <c r="A471" s="140" t="str">
        <f t="shared" si="218"/>
        <v>Subtotal (12)</v>
      </c>
      <c r="B471" s="141" t="s">
        <v>36</v>
      </c>
      <c r="C471" s="142"/>
      <c r="D471" s="142"/>
      <c r="E471" s="142"/>
      <c r="F471" s="142"/>
      <c r="G471" s="143"/>
      <c r="H471" s="144">
        <f>H456+H436+H440+H444+H448+H452+H460</f>
        <v>0</v>
      </c>
      <c r="I471" s="144">
        <f>I456+I436+I440+I444+I448+I452+I460</f>
        <v>0</v>
      </c>
      <c r="J471" s="144">
        <f>H471+I471</f>
        <v>0</v>
      </c>
      <c r="K471" s="144">
        <f t="shared" ref="K471:L471" si="219">K456+K436+K440+K444+K448+K452+K460</f>
        <v>0</v>
      </c>
      <c r="L471" s="144">
        <f t="shared" si="219"/>
        <v>0</v>
      </c>
      <c r="M471" s="145">
        <f t="shared" si="217"/>
        <v>0</v>
      </c>
      <c r="N471" s="146">
        <f t="shared" si="187"/>
        <v>0</v>
      </c>
      <c r="P471" s="56"/>
      <c r="Q471" s="56"/>
      <c r="R471" s="56"/>
      <c r="S471" s="56"/>
      <c r="T471" s="56"/>
    </row>
    <row r="472" spans="1:20" s="64" customFormat="1" ht="19.5" customHeight="1" thickTop="1" thickBot="1">
      <c r="A472" s="140" t="str">
        <f t="shared" si="218"/>
        <v>Total Partidas (13)</v>
      </c>
      <c r="B472" s="147" t="s">
        <v>259</v>
      </c>
      <c r="C472" s="148"/>
      <c r="D472" s="148"/>
      <c r="E472" s="148"/>
      <c r="F472" s="148"/>
      <c r="G472" s="149" t="s">
        <v>260</v>
      </c>
      <c r="H472" s="150">
        <f>+H13+H286+H379</f>
        <v>6129000</v>
      </c>
      <c r="I472" s="150">
        <f t="shared" ref="I472:L472" si="220">+I13+I286+I379</f>
        <v>0</v>
      </c>
      <c r="J472" s="150">
        <f t="shared" si="220"/>
        <v>6129000</v>
      </c>
      <c r="K472" s="150">
        <f t="shared" si="220"/>
        <v>0</v>
      </c>
      <c r="L472" s="150">
        <f t="shared" si="220"/>
        <v>4862928.2799999993</v>
      </c>
      <c r="M472" s="151">
        <f t="shared" si="217"/>
        <v>79.342931636482277</v>
      </c>
      <c r="N472" s="152">
        <f t="shared" ref="N472" si="221">L472-J472</f>
        <v>-1266071.7200000007</v>
      </c>
    </row>
    <row r="473" spans="1:20" s="153" customFormat="1" thickTop="1">
      <c r="C473" s="154" t="s">
        <v>261</v>
      </c>
      <c r="D473" s="155"/>
      <c r="E473" s="155"/>
      <c r="F473" s="155"/>
    </row>
    <row r="474" spans="1:20">
      <c r="E474" s="156"/>
      <c r="F474" s="156"/>
      <c r="G474" s="157"/>
      <c r="H474" s="157"/>
      <c r="I474" s="157"/>
      <c r="J474" s="157"/>
      <c r="K474" s="157"/>
      <c r="L474" s="157"/>
      <c r="M474" s="157"/>
      <c r="N474" s="157"/>
    </row>
    <row r="475" spans="1:20">
      <c r="E475" s="156"/>
      <c r="F475" s="156"/>
      <c r="G475" s="157"/>
      <c r="H475" s="157"/>
      <c r="I475" s="157"/>
      <c r="J475" s="157"/>
      <c r="K475" s="157"/>
      <c r="L475" s="157"/>
      <c r="M475" s="157"/>
      <c r="N475" s="157"/>
    </row>
    <row r="476" spans="1:20">
      <c r="B476" s="158"/>
      <c r="C476" s="158"/>
      <c r="D476" s="159"/>
      <c r="E476" s="160"/>
      <c r="F476" s="160"/>
      <c r="G476" s="161"/>
      <c r="H476" s="162"/>
      <c r="I476" s="162"/>
      <c r="J476" s="162"/>
      <c r="K476" s="162"/>
      <c r="L476" s="163"/>
      <c r="M476" s="164"/>
      <c r="N476" s="164"/>
    </row>
    <row r="477" spans="1:20">
      <c r="B477" s="158"/>
      <c r="C477" s="158"/>
      <c r="D477" s="159"/>
      <c r="E477" s="159"/>
      <c r="F477" s="159"/>
      <c r="G477" s="165"/>
      <c r="H477" s="158"/>
      <c r="I477" s="158"/>
      <c r="J477" s="158"/>
      <c r="K477" s="158"/>
      <c r="L477" s="166"/>
      <c r="M477" s="158"/>
      <c r="N477" s="158"/>
    </row>
    <row r="478" spans="1:20">
      <c r="B478" s="158"/>
      <c r="C478" s="158"/>
      <c r="D478" s="159"/>
      <c r="E478" s="159"/>
      <c r="F478" s="159"/>
      <c r="G478" s="165"/>
      <c r="H478" s="158"/>
      <c r="I478" s="158"/>
      <c r="J478" s="158"/>
      <c r="K478" s="158"/>
      <c r="L478" s="166"/>
      <c r="M478" s="158"/>
      <c r="N478" s="158"/>
    </row>
    <row r="479" spans="1:20">
      <c r="B479" s="158"/>
      <c r="C479" s="158"/>
      <c r="D479" s="159"/>
      <c r="E479" s="159"/>
      <c r="F479" s="159"/>
      <c r="G479" s="165"/>
      <c r="H479" s="158"/>
      <c r="I479" s="158"/>
      <c r="J479" s="158"/>
      <c r="K479" s="158"/>
      <c r="L479" s="166"/>
      <c r="M479" s="158"/>
      <c r="N479" s="158"/>
    </row>
    <row r="480" spans="1:20">
      <c r="B480" s="158"/>
      <c r="C480" s="158"/>
      <c r="D480" s="159"/>
      <c r="E480" s="159"/>
      <c r="F480" s="159"/>
      <c r="G480" s="165"/>
      <c r="H480" s="158"/>
      <c r="I480" s="158"/>
      <c r="J480" s="158"/>
      <c r="K480" s="158"/>
      <c r="L480" s="166"/>
      <c r="M480" s="158"/>
      <c r="N480" s="158"/>
    </row>
    <row r="481" spans="2:14">
      <c r="B481" s="158"/>
      <c r="C481" s="158"/>
      <c r="D481" s="159"/>
      <c r="E481" s="159"/>
      <c r="F481" s="159"/>
      <c r="G481" s="165"/>
      <c r="H481" s="158"/>
      <c r="I481" s="158"/>
      <c r="J481" s="158"/>
      <c r="K481" s="158"/>
      <c r="L481" s="166"/>
      <c r="M481" s="158"/>
      <c r="N481" s="158"/>
    </row>
    <row r="483" spans="2:14">
      <c r="G483" s="167"/>
      <c r="H483" s="168"/>
      <c r="I483" s="168"/>
      <c r="J483" s="168"/>
      <c r="K483" s="168"/>
      <c r="L483" s="168"/>
      <c r="M483" s="169"/>
    </row>
  </sheetData>
  <mergeCells count="20">
    <mergeCell ref="B423:F423"/>
    <mergeCell ref="B434:F434"/>
    <mergeCell ref="B471:F471"/>
    <mergeCell ref="B472:F472"/>
    <mergeCell ref="I9:I10"/>
    <mergeCell ref="J9:J10"/>
    <mergeCell ref="K9:K10"/>
    <mergeCell ref="L9:L10"/>
    <mergeCell ref="B411:F411"/>
    <mergeCell ref="B417:F417"/>
    <mergeCell ref="B2:N2"/>
    <mergeCell ref="B3:N3"/>
    <mergeCell ref="B5:H5"/>
    <mergeCell ref="C6:N6"/>
    <mergeCell ref="B8:F10"/>
    <mergeCell ref="G8:G10"/>
    <mergeCell ref="H8:L8"/>
    <mergeCell ref="M8:M10"/>
    <mergeCell ref="N8:N10"/>
    <mergeCell ref="H9:H10"/>
  </mergeCells>
  <pageMargins left="0.7" right="0.7" top="0.75" bottom="0.75" header="0.3" footer="0.3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2022-03-12T13:28:09Z</cp:lastPrinted>
  <dcterms:created xsi:type="dcterms:W3CDTF">2022-03-12T13:27:40Z</dcterms:created>
  <dcterms:modified xsi:type="dcterms:W3CDTF">2022-03-12T13:28:44Z</dcterms:modified>
</cp:coreProperties>
</file>